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6" activeTab="12"/>
  </bookViews>
  <sheets>
    <sheet name="一般公共预算收入决算表" sheetId="1" r:id="rId1"/>
    <sheet name="一般公共预算出决算表" sheetId="2" r:id="rId2"/>
    <sheet name="一般公共预算本级收入决算表" sheetId="3" r:id="rId3"/>
    <sheet name="一般公共预算本级支出决算表" sheetId="4" r:id="rId4"/>
    <sheet name="公共预算本级支出经济分类情况表" sheetId="5" r:id="rId5"/>
    <sheet name="公共预算本级基本支出经济分类表" sheetId="6" r:id="rId6"/>
    <sheet name="转移支付情况表" sheetId="7" r:id="rId7"/>
    <sheet name="本级三公经费支出决算表" sheetId="8" r:id="rId8"/>
    <sheet name="基金收入决算表" sheetId="9" r:id="rId9"/>
    <sheet name="基金支出决算表" sheetId="10" r:id="rId10"/>
    <sheet name="本级基金收入决算表" sheetId="11" r:id="rId11"/>
    <sheet name="本级基金支出决算表" sheetId="12" r:id="rId12"/>
    <sheet name="基金转移支付情况表" sheetId="13" r:id="rId13"/>
    <sheet name="国有资本经营收入决算表" sheetId="14" r:id="rId14"/>
    <sheet name="国有资本支出决算表" sheetId="15" r:id="rId15"/>
    <sheet name="本级国有资本经营收入决算表" sheetId="16" r:id="rId16"/>
    <sheet name="本级国有资本经营支出决算表" sheetId="17" r:id="rId17"/>
    <sheet name="社保基金决算收入表" sheetId="18" r:id="rId18"/>
    <sheet name="社保基金决算支出表" sheetId="19" r:id="rId19"/>
    <sheet name="本级社保基金 决算收入表" sheetId="20" r:id="rId20"/>
    <sheet name="本级社保基金决算支出表" sheetId="21" r:id="rId21"/>
    <sheet name="Sheet1" sheetId="22" r:id="rId22"/>
  </sheets>
  <calcPr calcId="124519"/>
</workbook>
</file>

<file path=xl/calcChain.xml><?xml version="1.0" encoding="utf-8"?>
<calcChain xmlns="http://schemas.openxmlformats.org/spreadsheetml/2006/main">
  <c r="K16" i="13"/>
  <c r="J16"/>
  <c r="I16"/>
  <c r="H16"/>
  <c r="G16"/>
  <c r="F16"/>
  <c r="E16"/>
  <c r="D16"/>
  <c r="C16"/>
  <c r="B8"/>
  <c r="B16" s="1"/>
  <c r="B45" i="7"/>
  <c r="B42"/>
  <c r="B41"/>
  <c r="B38"/>
  <c r="B37"/>
  <c r="B36"/>
  <c r="B35"/>
  <c r="B34"/>
  <c r="B33"/>
  <c r="B32"/>
  <c r="B29"/>
  <c r="B28"/>
  <c r="B27"/>
  <c r="P26"/>
  <c r="O26"/>
  <c r="N26"/>
  <c r="M26"/>
  <c r="L26"/>
  <c r="K26"/>
  <c r="J26"/>
  <c r="I26"/>
  <c r="H26"/>
  <c r="G26"/>
  <c r="F26"/>
  <c r="E26"/>
  <c r="D26"/>
  <c r="C26"/>
  <c r="J24"/>
  <c r="I24"/>
  <c r="G24"/>
  <c r="F24"/>
  <c r="C24"/>
  <c r="B24" s="1"/>
  <c r="B20"/>
  <c r="P9"/>
  <c r="O9"/>
  <c r="N9"/>
  <c r="M9"/>
  <c r="L9"/>
  <c r="K9"/>
  <c r="J9"/>
  <c r="I9"/>
  <c r="H9"/>
  <c r="G9"/>
  <c r="F9"/>
  <c r="E9"/>
  <c r="D9"/>
  <c r="C9"/>
  <c r="B9" s="1"/>
  <c r="B26" l="1"/>
  <c r="D23" i="10" l="1"/>
  <c r="D24"/>
  <c r="E1403" i="4"/>
  <c r="B31" i="2"/>
  <c r="E50" i="21"/>
  <c r="E49"/>
  <c r="E47"/>
  <c r="E46"/>
  <c r="E43"/>
  <c r="E42"/>
  <c r="E41"/>
  <c r="E38"/>
  <c r="E37"/>
  <c r="E35"/>
  <c r="E33"/>
  <c r="E32"/>
  <c r="E31"/>
  <c r="E28"/>
  <c r="E27"/>
  <c r="E22"/>
  <c r="E19"/>
  <c r="E18"/>
  <c r="E13"/>
  <c r="E12"/>
  <c r="E11"/>
  <c r="E10"/>
  <c r="E8"/>
  <c r="E6"/>
  <c r="E5"/>
  <c r="E63" i="20"/>
  <c r="E61"/>
  <c r="E60"/>
  <c r="E57"/>
  <c r="E54"/>
  <c r="E51"/>
  <c r="E49"/>
  <c r="E48"/>
  <c r="E45"/>
  <c r="E44"/>
  <c r="E43"/>
  <c r="E42"/>
  <c r="E39"/>
  <c r="E38"/>
  <c r="E37"/>
  <c r="E36"/>
  <c r="E29"/>
  <c r="E26"/>
  <c r="E24"/>
  <c r="E23"/>
  <c r="E13"/>
  <c r="E12"/>
  <c r="E11"/>
  <c r="E5"/>
  <c r="E16" i="19"/>
  <c r="D16"/>
  <c r="E15"/>
  <c r="D15"/>
  <c r="E14"/>
  <c r="D14"/>
  <c r="E13"/>
  <c r="D13"/>
  <c r="E12"/>
  <c r="D12"/>
  <c r="E11"/>
  <c r="D11"/>
  <c r="E9"/>
  <c r="D9"/>
  <c r="E8"/>
  <c r="D8"/>
  <c r="D7"/>
  <c r="E6"/>
  <c r="D6"/>
  <c r="E5"/>
  <c r="D5"/>
  <c r="E16" i="18"/>
  <c r="D16"/>
  <c r="E15"/>
  <c r="D15"/>
  <c r="E14"/>
  <c r="D14"/>
  <c r="E13"/>
  <c r="D13"/>
  <c r="E12"/>
  <c r="D12"/>
  <c r="E11"/>
  <c r="D11"/>
  <c r="E9"/>
  <c r="D9"/>
  <c r="E8"/>
  <c r="D8"/>
  <c r="D7"/>
  <c r="E6"/>
  <c r="D6"/>
  <c r="E5"/>
  <c r="D5"/>
  <c r="D47" i="12"/>
  <c r="E46"/>
  <c r="E44"/>
  <c r="E42"/>
  <c r="F41"/>
  <c r="E41" s="1"/>
  <c r="E39"/>
  <c r="D39"/>
  <c r="E34"/>
  <c r="D34"/>
  <c r="E33"/>
  <c r="D33"/>
  <c r="E32"/>
  <c r="E31"/>
  <c r="D31"/>
  <c r="E23"/>
  <c r="E21"/>
  <c r="E20"/>
  <c r="E19"/>
  <c r="D19"/>
  <c r="E18"/>
  <c r="D18"/>
  <c r="E17"/>
  <c r="E16"/>
  <c r="D16"/>
  <c r="E15"/>
  <c r="D15"/>
  <c r="E14"/>
  <c r="D14"/>
  <c r="E13"/>
  <c r="D13"/>
  <c r="E12"/>
  <c r="D12"/>
  <c r="E8"/>
  <c r="E7"/>
  <c r="E27" i="11"/>
  <c r="E26"/>
  <c r="E25"/>
  <c r="E23"/>
  <c r="F22"/>
  <c r="E22" s="1"/>
  <c r="F20"/>
  <c r="F28" s="1"/>
  <c r="E28" s="1"/>
  <c r="E18"/>
  <c r="E16"/>
  <c r="E13"/>
  <c r="E12"/>
  <c r="E10"/>
  <c r="E9"/>
  <c r="E8"/>
  <c r="E7"/>
  <c r="E23" i="10"/>
  <c r="E21"/>
  <c r="F18"/>
  <c r="C18"/>
  <c r="E18" s="1"/>
  <c r="F16"/>
  <c r="F24" s="1"/>
  <c r="C16"/>
  <c r="E16" s="1"/>
  <c r="B16"/>
  <c r="E13"/>
  <c r="D13"/>
  <c r="E9"/>
  <c r="E8"/>
  <c r="D8"/>
  <c r="E6"/>
  <c r="E26" i="9"/>
  <c r="E25"/>
  <c r="E24"/>
  <c r="E22"/>
  <c r="F21"/>
  <c r="C21"/>
  <c r="E21" s="1"/>
  <c r="F19"/>
  <c r="F27" s="1"/>
  <c r="C19"/>
  <c r="C27" s="1"/>
  <c r="B19"/>
  <c r="B27" s="1"/>
  <c r="E18"/>
  <c r="D18"/>
  <c r="E16"/>
  <c r="D16"/>
  <c r="E13"/>
  <c r="D13"/>
  <c r="E12"/>
  <c r="D12"/>
  <c r="E10"/>
  <c r="D10"/>
  <c r="E9"/>
  <c r="D9"/>
  <c r="E8"/>
  <c r="D8"/>
  <c r="E7"/>
  <c r="D7"/>
  <c r="D10" i="8"/>
  <c r="D9"/>
  <c r="D8"/>
  <c r="D7"/>
  <c r="D6"/>
  <c r="D5"/>
  <c r="D55" i="6"/>
  <c r="D53"/>
  <c r="D52"/>
  <c r="D48"/>
  <c r="D44"/>
  <c r="D43"/>
  <c r="D42"/>
  <c r="B41"/>
  <c r="D41" s="1"/>
  <c r="D40"/>
  <c r="D37"/>
  <c r="D35"/>
  <c r="D14"/>
  <c r="D13"/>
  <c r="D12"/>
  <c r="D11"/>
  <c r="D9"/>
  <c r="D8"/>
  <c r="D7"/>
  <c r="D6"/>
  <c r="B5"/>
  <c r="D5" s="1"/>
  <c r="C13" i="5"/>
  <c r="D13" s="1"/>
  <c r="D12"/>
  <c r="D11"/>
  <c r="D10"/>
  <c r="D9"/>
  <c r="D8"/>
  <c r="D7"/>
  <c r="D6"/>
  <c r="D5"/>
  <c r="E1410" i="4"/>
  <c r="E1409"/>
  <c r="E1408"/>
  <c r="E1407"/>
  <c r="E1401"/>
  <c r="E1400"/>
  <c r="E1397"/>
  <c r="E1396"/>
  <c r="E1394"/>
  <c r="D1394"/>
  <c r="E1393"/>
  <c r="E1390"/>
  <c r="E1386"/>
  <c r="D1386"/>
  <c r="E1385"/>
  <c r="E1378"/>
  <c r="D1378"/>
  <c r="E1377"/>
  <c r="D1377"/>
  <c r="E1376"/>
  <c r="D1376"/>
  <c r="E1375"/>
  <c r="D1375"/>
  <c r="E1358"/>
  <c r="D1358"/>
  <c r="E1355"/>
  <c r="D1355"/>
  <c r="E1334"/>
  <c r="D1334"/>
  <c r="E1331"/>
  <c r="D1331"/>
  <c r="E1328"/>
  <c r="D1328"/>
  <c r="E1321"/>
  <c r="D1321"/>
  <c r="E1320"/>
  <c r="D1320"/>
  <c r="E1319"/>
  <c r="D1319"/>
  <c r="E1318"/>
  <c r="D1318"/>
  <c r="E1315"/>
  <c r="D1315"/>
  <c r="E1314"/>
  <c r="E1313"/>
  <c r="D1313"/>
  <c r="E1312"/>
  <c r="D1312"/>
  <c r="E1311"/>
  <c r="D1311"/>
  <c r="E1310"/>
  <c r="D1310"/>
  <c r="E1308"/>
  <c r="D1308"/>
  <c r="E1307"/>
  <c r="D1305"/>
  <c r="E1302"/>
  <c r="D1302"/>
  <c r="E1301"/>
  <c r="D1301"/>
  <c r="D1294"/>
  <c r="E1293"/>
  <c r="D1293"/>
  <c r="E1291"/>
  <c r="D1291"/>
  <c r="E1288"/>
  <c r="D1288"/>
  <c r="E1284"/>
  <c r="D1284"/>
  <c r="E1281"/>
  <c r="D1281"/>
  <c r="E1280"/>
  <c r="D1280"/>
  <c r="E1275"/>
  <c r="D1275"/>
  <c r="E1272"/>
  <c r="D1272"/>
  <c r="E1271"/>
  <c r="D1271"/>
  <c r="E1251"/>
  <c r="E1250"/>
  <c r="E1242"/>
  <c r="E1241"/>
  <c r="D1241"/>
  <c r="E1240"/>
  <c r="D1240"/>
  <c r="E1233"/>
  <c r="D1233"/>
  <c r="E1232"/>
  <c r="D1232"/>
  <c r="E1223"/>
  <c r="D1223"/>
  <c r="E1222"/>
  <c r="D1222"/>
  <c r="E1221"/>
  <c r="D1221"/>
  <c r="E1178"/>
  <c r="D1178"/>
  <c r="E1173"/>
  <c r="D1173"/>
  <c r="E1172"/>
  <c r="D1172"/>
  <c r="E1170"/>
  <c r="D1170"/>
  <c r="D1168"/>
  <c r="E1167"/>
  <c r="D1167"/>
  <c r="E1166"/>
  <c r="D1166"/>
  <c r="E1165"/>
  <c r="D1165"/>
  <c r="E1164"/>
  <c r="D1164"/>
  <c r="E1156"/>
  <c r="D1156"/>
  <c r="E1155"/>
  <c r="D1155"/>
  <c r="E1154"/>
  <c r="E1148"/>
  <c r="E1147"/>
  <c r="D1147"/>
  <c r="E1146"/>
  <c r="E1141"/>
  <c r="D1141"/>
  <c r="E1133"/>
  <c r="E1130"/>
  <c r="D1130"/>
  <c r="E1126"/>
  <c r="D1126"/>
  <c r="E1125"/>
  <c r="D1125"/>
  <c r="E1120"/>
  <c r="E1111"/>
  <c r="E1105"/>
  <c r="D1105"/>
  <c r="E1090"/>
  <c r="D1090"/>
  <c r="E1079"/>
  <c r="D1079"/>
  <c r="E1060"/>
  <c r="E1059"/>
  <c r="E1038"/>
  <c r="D1038"/>
  <c r="E1016"/>
  <c r="D1016"/>
  <c r="E1015"/>
  <c r="D1015"/>
  <c r="E1014"/>
  <c r="E1013"/>
  <c r="E1011"/>
  <c r="D1011"/>
  <c r="E1010"/>
  <c r="D1010"/>
  <c r="E1009"/>
  <c r="D1009"/>
  <c r="E1008"/>
  <c r="D1008"/>
  <c r="E1007"/>
  <c r="E1005"/>
  <c r="E996"/>
  <c r="E995"/>
  <c r="E994"/>
  <c r="E988"/>
  <c r="D988"/>
  <c r="E987"/>
  <c r="D987"/>
  <c r="E986"/>
  <c r="D986"/>
  <c r="E981"/>
  <c r="D981"/>
  <c r="E980"/>
  <c r="D980"/>
  <c r="E977"/>
  <c r="D977"/>
  <c r="E976"/>
  <c r="D976"/>
  <c r="E975"/>
  <c r="D975"/>
  <c r="E974"/>
  <c r="D974"/>
  <c r="E970"/>
  <c r="D970"/>
  <c r="E958"/>
  <c r="D958"/>
  <c r="E957"/>
  <c r="D957"/>
  <c r="E954"/>
  <c r="D954"/>
  <c r="E953"/>
  <c r="D953"/>
  <c r="E947"/>
  <c r="D947"/>
  <c r="E945"/>
  <c r="D945"/>
  <c r="D941"/>
  <c r="E940"/>
  <c r="D940"/>
  <c r="E937"/>
  <c r="D937"/>
  <c r="E936"/>
  <c r="D936"/>
  <c r="E932"/>
  <c r="D932"/>
  <c r="E931"/>
  <c r="D931"/>
  <c r="E930"/>
  <c r="D930"/>
  <c r="E929"/>
  <c r="D922"/>
  <c r="E912"/>
  <c r="D912"/>
  <c r="E911"/>
  <c r="E910"/>
  <c r="D910"/>
  <c r="E908"/>
  <c r="D908"/>
  <c r="E907"/>
  <c r="D907"/>
  <c r="E904"/>
  <c r="D904"/>
  <c r="E903"/>
  <c r="D903"/>
  <c r="E902"/>
  <c r="D902"/>
  <c r="E901"/>
  <c r="E899"/>
  <c r="E896"/>
  <c r="D896"/>
  <c r="E894"/>
  <c r="D894"/>
  <c r="E893"/>
  <c r="D890"/>
  <c r="E888"/>
  <c r="D888"/>
  <c r="E886"/>
  <c r="D886"/>
  <c r="E885"/>
  <c r="D885"/>
  <c r="E884"/>
  <c r="D884"/>
  <c r="E883"/>
  <c r="D883"/>
  <c r="E881"/>
  <c r="D881"/>
  <c r="E878"/>
  <c r="D878"/>
  <c r="E877"/>
  <c r="D877"/>
  <c r="E876"/>
  <c r="D876"/>
  <c r="E875"/>
  <c r="D875"/>
  <c r="E874"/>
  <c r="D874"/>
  <c r="E873"/>
  <c r="D873"/>
  <c r="E872"/>
  <c r="D872"/>
  <c r="E871"/>
  <c r="D871"/>
  <c r="E870"/>
  <c r="D870"/>
  <c r="E869"/>
  <c r="D869"/>
  <c r="E868"/>
  <c r="D868"/>
  <c r="E867"/>
  <c r="D867"/>
  <c r="E866"/>
  <c r="D866"/>
  <c r="E865"/>
  <c r="D865"/>
  <c r="E864"/>
  <c r="D864"/>
  <c r="E862"/>
  <c r="D862"/>
  <c r="D859"/>
  <c r="E857"/>
  <c r="D857"/>
  <c r="E855"/>
  <c r="D855"/>
  <c r="E854"/>
  <c r="D854"/>
  <c r="E853"/>
  <c r="D853"/>
  <c r="E852"/>
  <c r="D852"/>
  <c r="E851"/>
  <c r="E850"/>
  <c r="E832"/>
  <c r="E831"/>
  <c r="E828"/>
  <c r="E825"/>
  <c r="E824"/>
  <c r="E823"/>
  <c r="E799"/>
  <c r="E798"/>
  <c r="E797"/>
  <c r="E796"/>
  <c r="E795"/>
  <c r="D795"/>
  <c r="E790"/>
  <c r="D790"/>
  <c r="E788"/>
  <c r="D788"/>
  <c r="E787"/>
  <c r="D787"/>
  <c r="E784"/>
  <c r="D784"/>
  <c r="E783"/>
  <c r="D783"/>
  <c r="E779"/>
  <c r="D779"/>
  <c r="E776"/>
  <c r="D776"/>
  <c r="E775"/>
  <c r="D775"/>
  <c r="E774"/>
  <c r="D774"/>
  <c r="E773"/>
  <c r="D773"/>
  <c r="E772"/>
  <c r="D772"/>
  <c r="E771"/>
  <c r="E769"/>
  <c r="D769"/>
  <c r="D766"/>
  <c r="E764"/>
  <c r="E763"/>
  <c r="E762"/>
  <c r="D762"/>
  <c r="E761"/>
  <c r="D761"/>
  <c r="E760"/>
  <c r="D760"/>
  <c r="D759"/>
  <c r="E758"/>
  <c r="D758"/>
  <c r="E754"/>
  <c r="D754"/>
  <c r="E752"/>
  <c r="D752"/>
  <c r="E751"/>
  <c r="D751"/>
  <c r="E750"/>
  <c r="D750"/>
  <c r="E749"/>
  <c r="D749"/>
  <c r="E748"/>
  <c r="D748"/>
  <c r="E747"/>
  <c r="D747"/>
  <c r="E746"/>
  <c r="D746"/>
  <c r="E745"/>
  <c r="D745"/>
  <c r="E744"/>
  <c r="D744"/>
  <c r="E742"/>
  <c r="D742"/>
  <c r="E741"/>
  <c r="D741"/>
  <c r="E736"/>
  <c r="D736"/>
  <c r="E735"/>
  <c r="D735"/>
  <c r="E734"/>
  <c r="D734"/>
  <c r="E733"/>
  <c r="D733"/>
  <c r="E732"/>
  <c r="D732"/>
  <c r="E731"/>
  <c r="D731"/>
  <c r="E730"/>
  <c r="D730"/>
  <c r="E729"/>
  <c r="D729"/>
  <c r="E728"/>
  <c r="D728"/>
  <c r="E721"/>
  <c r="D721"/>
  <c r="E718"/>
  <c r="D718"/>
  <c r="E717"/>
  <c r="D717"/>
  <c r="E716"/>
  <c r="D716"/>
  <c r="E715"/>
  <c r="D715"/>
  <c r="E712"/>
  <c r="D712"/>
  <c r="E711"/>
  <c r="D711"/>
  <c r="E710"/>
  <c r="D710"/>
  <c r="E709"/>
  <c r="D709"/>
  <c r="E708"/>
  <c r="D708"/>
  <c r="E707"/>
  <c r="D707"/>
  <c r="E706"/>
  <c r="E705"/>
  <c r="D705"/>
  <c r="E701"/>
  <c r="D701"/>
  <c r="E699"/>
  <c r="D699"/>
  <c r="E698"/>
  <c r="D698"/>
  <c r="E697"/>
  <c r="D697"/>
  <c r="E696"/>
  <c r="D696"/>
  <c r="E695"/>
  <c r="D695"/>
  <c r="E694"/>
  <c r="D694"/>
  <c r="E693"/>
  <c r="D693"/>
  <c r="E692"/>
  <c r="D692"/>
  <c r="E689"/>
  <c r="D689"/>
  <c r="E688"/>
  <c r="D688"/>
  <c r="E687"/>
  <c r="D687"/>
  <c r="E686"/>
  <c r="E685"/>
  <c r="D685"/>
  <c r="E684"/>
  <c r="E683"/>
  <c r="D683"/>
  <c r="E682"/>
  <c r="D682"/>
  <c r="E680"/>
  <c r="E679"/>
  <c r="E676"/>
  <c r="D676"/>
  <c r="E675"/>
  <c r="D675"/>
  <c r="E673"/>
  <c r="D673"/>
  <c r="E672"/>
  <c r="D672"/>
  <c r="E670"/>
  <c r="E669"/>
  <c r="D669"/>
  <c r="E668"/>
  <c r="D668"/>
  <c r="E667"/>
  <c r="E665"/>
  <c r="E664"/>
  <c r="E663"/>
  <c r="D663"/>
  <c r="E662"/>
  <c r="D662"/>
  <c r="E661"/>
  <c r="D661"/>
  <c r="E660"/>
  <c r="D660"/>
  <c r="E659"/>
  <c r="D659"/>
  <c r="E658"/>
  <c r="D658"/>
  <c r="E657"/>
  <c r="D657"/>
  <c r="E656"/>
  <c r="E655"/>
  <c r="D655"/>
  <c r="E654"/>
  <c r="D654"/>
  <c r="E653"/>
  <c r="D653"/>
  <c r="E643"/>
  <c r="D643"/>
  <c r="E640"/>
  <c r="D640"/>
  <c r="E639"/>
  <c r="D639"/>
  <c r="E634"/>
  <c r="D634"/>
  <c r="E633"/>
  <c r="D633"/>
  <c r="E631"/>
  <c r="D631"/>
  <c r="E630"/>
  <c r="D630"/>
  <c r="D627"/>
  <c r="E626"/>
  <c r="D626"/>
  <c r="E620"/>
  <c r="D620"/>
  <c r="E619"/>
  <c r="D619"/>
  <c r="E617"/>
  <c r="E616"/>
  <c r="D616"/>
  <c r="E614"/>
  <c r="D614"/>
  <c r="E610"/>
  <c r="D610"/>
  <c r="E609"/>
  <c r="D609"/>
  <c r="E608"/>
  <c r="D608"/>
  <c r="E605"/>
  <c r="D605"/>
  <c r="E604"/>
  <c r="D604"/>
  <c r="E602"/>
  <c r="E600"/>
  <c r="D600"/>
  <c r="E596"/>
  <c r="D596"/>
  <c r="E595"/>
  <c r="D595"/>
  <c r="E594"/>
  <c r="D594"/>
  <c r="D592"/>
  <c r="E591"/>
  <c r="D591"/>
  <c r="E590"/>
  <c r="D590"/>
  <c r="E589"/>
  <c r="E585"/>
  <c r="D585"/>
  <c r="E584"/>
  <c r="D584"/>
  <c r="E583"/>
  <c r="D583"/>
  <c r="E580"/>
  <c r="D580"/>
  <c r="E579"/>
  <c r="D579"/>
  <c r="E578"/>
  <c r="E576"/>
  <c r="D576"/>
  <c r="E568"/>
  <c r="D568"/>
  <c r="E565"/>
  <c r="D565"/>
  <c r="E560"/>
  <c r="D560"/>
  <c r="E559"/>
  <c r="D559"/>
  <c r="E558"/>
  <c r="D558"/>
  <c r="E555"/>
  <c r="D555"/>
  <c r="E553"/>
  <c r="D553"/>
  <c r="E550"/>
  <c r="D550"/>
  <c r="E547"/>
  <c r="D547"/>
  <c r="E546"/>
  <c r="D546"/>
  <c r="E545"/>
  <c r="D545"/>
  <c r="E544"/>
  <c r="D544"/>
  <c r="E541"/>
  <c r="E540"/>
  <c r="D540"/>
  <c r="E532"/>
  <c r="E528"/>
  <c r="D528"/>
  <c r="E527"/>
  <c r="D527"/>
  <c r="E526"/>
  <c r="D526"/>
  <c r="D517"/>
  <c r="E516"/>
  <c r="D516"/>
  <c r="E515"/>
  <c r="E514"/>
  <c r="E512"/>
  <c r="E510"/>
  <c r="E509"/>
  <c r="E505"/>
  <c r="D505"/>
  <c r="E504"/>
  <c r="D504"/>
  <c r="E491"/>
  <c r="D491"/>
  <c r="E490"/>
  <c r="D490"/>
  <c r="E489"/>
  <c r="D489"/>
  <c r="E488"/>
  <c r="E487"/>
  <c r="E486"/>
  <c r="D486"/>
  <c r="E480"/>
  <c r="D480"/>
  <c r="E476"/>
  <c r="D476"/>
  <c r="E475"/>
  <c r="D475"/>
  <c r="E474"/>
  <c r="D474"/>
  <c r="E471"/>
  <c r="D471"/>
  <c r="E470"/>
  <c r="D470"/>
  <c r="E457"/>
  <c r="D457"/>
  <c r="E456"/>
  <c r="D456"/>
  <c r="E452"/>
  <c r="D452"/>
  <c r="E451"/>
  <c r="D451"/>
  <c r="E449"/>
  <c r="D449"/>
  <c r="E448"/>
  <c r="D448"/>
  <c r="E444"/>
  <c r="D444"/>
  <c r="E443"/>
  <c r="D443"/>
  <c r="E442"/>
  <c r="D442"/>
  <c r="E441"/>
  <c r="D441"/>
  <c r="E440"/>
  <c r="D440"/>
  <c r="E439"/>
  <c r="E436"/>
  <c r="D436"/>
  <c r="E435"/>
  <c r="D435"/>
  <c r="E434"/>
  <c r="D434"/>
  <c r="E432"/>
  <c r="D432"/>
  <c r="E431"/>
  <c r="D431"/>
  <c r="E387"/>
  <c r="D387"/>
  <c r="E381"/>
  <c r="D381"/>
  <c r="E380"/>
  <c r="D380"/>
  <c r="E379"/>
  <c r="D379"/>
  <c r="E378"/>
  <c r="D378"/>
  <c r="E375"/>
  <c r="D375"/>
  <c r="E374"/>
  <c r="D374"/>
  <c r="E373"/>
  <c r="D373"/>
  <c r="E371"/>
  <c r="D371"/>
  <c r="E370"/>
  <c r="D370"/>
  <c r="E369"/>
  <c r="D369"/>
  <c r="E366"/>
  <c r="D366"/>
  <c r="E365"/>
  <c r="D365"/>
  <c r="E364"/>
  <c r="D364"/>
  <c r="E362"/>
  <c r="D362"/>
  <c r="D360"/>
  <c r="D359"/>
  <c r="D358"/>
  <c r="E357"/>
  <c r="D357"/>
  <c r="E354"/>
  <c r="D354"/>
  <c r="E353"/>
  <c r="D353"/>
  <c r="E352"/>
  <c r="D352"/>
  <c r="E346"/>
  <c r="D346"/>
  <c r="E345"/>
  <c r="D345"/>
  <c r="E341"/>
  <c r="D341"/>
  <c r="E336"/>
  <c r="E335"/>
  <c r="D335"/>
  <c r="E325"/>
  <c r="D325"/>
  <c r="E324"/>
  <c r="D324"/>
  <c r="E317"/>
  <c r="D317"/>
  <c r="E315"/>
  <c r="D315"/>
  <c r="E314"/>
  <c r="D314"/>
  <c r="E313"/>
  <c r="D313"/>
  <c r="E312"/>
  <c r="D312"/>
  <c r="E311"/>
  <c r="D311"/>
  <c r="E310"/>
  <c r="D310"/>
  <c r="E309"/>
  <c r="D309"/>
  <c r="E308"/>
  <c r="D308"/>
  <c r="E305"/>
  <c r="D305"/>
  <c r="E303"/>
  <c r="D303"/>
  <c r="E302"/>
  <c r="D302"/>
  <c r="E295"/>
  <c r="D295"/>
  <c r="E257"/>
  <c r="D257"/>
  <c r="E256"/>
  <c r="E255"/>
  <c r="D255"/>
  <c r="E254"/>
  <c r="D254"/>
  <c r="E250"/>
  <c r="D250"/>
  <c r="E249"/>
  <c r="D249"/>
  <c r="E242"/>
  <c r="D242"/>
  <c r="E238"/>
  <c r="D238"/>
  <c r="E237"/>
  <c r="D237"/>
  <c r="E236"/>
  <c r="D236"/>
  <c r="E235"/>
  <c r="D235"/>
  <c r="E232"/>
  <c r="D232"/>
  <c r="E231"/>
  <c r="D231"/>
  <c r="E230"/>
  <c r="D230"/>
  <c r="E226"/>
  <c r="D226"/>
  <c r="E225"/>
  <c r="D225"/>
  <c r="E222"/>
  <c r="D222"/>
  <c r="E219"/>
  <c r="D219"/>
  <c r="E218"/>
  <c r="D218"/>
  <c r="E217"/>
  <c r="D217"/>
  <c r="E216"/>
  <c r="D216"/>
  <c r="E215"/>
  <c r="E212"/>
  <c r="D212"/>
  <c r="E211"/>
  <c r="D211"/>
  <c r="E210"/>
  <c r="D210"/>
  <c r="E207"/>
  <c r="D207"/>
  <c r="E204"/>
  <c r="D204"/>
  <c r="E203"/>
  <c r="D203"/>
  <c r="E202"/>
  <c r="D202"/>
  <c r="E201"/>
  <c r="D201"/>
  <c r="E198"/>
  <c r="D198"/>
  <c r="E197"/>
  <c r="D197"/>
  <c r="E196"/>
  <c r="D196"/>
  <c r="E194"/>
  <c r="D194"/>
  <c r="E193"/>
  <c r="D193"/>
  <c r="E189"/>
  <c r="D189"/>
  <c r="E188"/>
  <c r="D188"/>
  <c r="E185"/>
  <c r="D185"/>
  <c r="E182"/>
  <c r="D182"/>
  <c r="E181"/>
  <c r="D181"/>
  <c r="E178"/>
  <c r="D178"/>
  <c r="D175"/>
  <c r="E174"/>
  <c r="D174"/>
  <c r="E169"/>
  <c r="E167"/>
  <c r="D167"/>
  <c r="E161"/>
  <c r="D161"/>
  <c r="E160"/>
  <c r="D160"/>
  <c r="D158"/>
  <c r="E157"/>
  <c r="D157"/>
  <c r="D156"/>
  <c r="E155"/>
  <c r="D155"/>
  <c r="E152"/>
  <c r="D152"/>
  <c r="E151"/>
  <c r="D151"/>
  <c r="E138"/>
  <c r="D138"/>
  <c r="E136"/>
  <c r="D136"/>
  <c r="E129"/>
  <c r="D129"/>
  <c r="E128"/>
  <c r="D128"/>
  <c r="E127"/>
  <c r="D127"/>
  <c r="E120"/>
  <c r="D120"/>
  <c r="E119"/>
  <c r="D119"/>
  <c r="E118"/>
  <c r="D118"/>
  <c r="E114"/>
  <c r="D114"/>
  <c r="E110"/>
  <c r="D110"/>
  <c r="E104"/>
  <c r="D104"/>
  <c r="E93"/>
  <c r="D93"/>
  <c r="E92"/>
  <c r="D92"/>
  <c r="E89"/>
  <c r="D89"/>
  <c r="E86"/>
  <c r="D86"/>
  <c r="E85"/>
  <c r="D85"/>
  <c r="E84"/>
  <c r="D84"/>
  <c r="E79"/>
  <c r="D79"/>
  <c r="E74"/>
  <c r="E73"/>
  <c r="D73"/>
  <c r="E72"/>
  <c r="D72"/>
  <c r="E71"/>
  <c r="D71"/>
  <c r="E67"/>
  <c r="D67"/>
  <c r="E64"/>
  <c r="E63"/>
  <c r="D63"/>
  <c r="E62"/>
  <c r="D62"/>
  <c r="E59"/>
  <c r="D59"/>
  <c r="E56"/>
  <c r="D56"/>
  <c r="E52"/>
  <c r="D52"/>
  <c r="E51"/>
  <c r="D51"/>
  <c r="E50"/>
  <c r="E49"/>
  <c r="D49"/>
  <c r="E47"/>
  <c r="D47"/>
  <c r="E45"/>
  <c r="D45"/>
  <c r="E44"/>
  <c r="D44"/>
  <c r="E40"/>
  <c r="D40"/>
  <c r="E39"/>
  <c r="D39"/>
  <c r="E38"/>
  <c r="D38"/>
  <c r="E35"/>
  <c r="D35"/>
  <c r="E30"/>
  <c r="D30"/>
  <c r="E28"/>
  <c r="D28"/>
  <c r="E27"/>
  <c r="D27"/>
  <c r="E22"/>
  <c r="D22"/>
  <c r="E20"/>
  <c r="D20"/>
  <c r="E19"/>
  <c r="D19"/>
  <c r="E18"/>
  <c r="D18"/>
  <c r="E17"/>
  <c r="D17"/>
  <c r="E14"/>
  <c r="D14"/>
  <c r="E12"/>
  <c r="D12"/>
  <c r="E10"/>
  <c r="D10"/>
  <c r="E7"/>
  <c r="D7"/>
  <c r="E6"/>
  <c r="D6"/>
  <c r="E5"/>
  <c r="D5"/>
  <c r="E42" i="3"/>
  <c r="E41"/>
  <c r="D41"/>
  <c r="E40"/>
  <c r="D40"/>
  <c r="E39"/>
  <c r="D39"/>
  <c r="E37"/>
  <c r="E36"/>
  <c r="D36"/>
  <c r="E35"/>
  <c r="D35"/>
  <c r="F34"/>
  <c r="E34"/>
  <c r="D34"/>
  <c r="C33"/>
  <c r="B33"/>
  <c r="E30"/>
  <c r="E27"/>
  <c r="D27"/>
  <c r="E26"/>
  <c r="D26"/>
  <c r="E25"/>
  <c r="D25"/>
  <c r="E24"/>
  <c r="D24"/>
  <c r="E23"/>
  <c r="D23"/>
  <c r="F22"/>
  <c r="C22"/>
  <c r="E22" s="1"/>
  <c r="B22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8"/>
  <c r="D8"/>
  <c r="E7"/>
  <c r="D7"/>
  <c r="E6"/>
  <c r="D6"/>
  <c r="C5"/>
  <c r="C44"/>
  <c r="B5"/>
  <c r="B44"/>
  <c r="E45" i="2"/>
  <c r="E44"/>
  <c r="E43"/>
  <c r="E38"/>
  <c r="E36"/>
  <c r="D36"/>
  <c r="E35"/>
  <c r="E32"/>
  <c r="E31"/>
  <c r="D31"/>
  <c r="C29"/>
  <c r="E29"/>
  <c r="B29"/>
  <c r="D45"/>
  <c r="E28"/>
  <c r="E27"/>
  <c r="D27"/>
  <c r="E26"/>
  <c r="D26"/>
  <c r="E24"/>
  <c r="D24"/>
  <c r="E23"/>
  <c r="D23"/>
  <c r="E22"/>
  <c r="D22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5"/>
  <c r="D5"/>
  <c r="E43" i="1"/>
  <c r="E42"/>
  <c r="D42"/>
  <c r="E41"/>
  <c r="D41"/>
  <c r="E40"/>
  <c r="D40"/>
  <c r="E38"/>
  <c r="E37"/>
  <c r="D37"/>
  <c r="E36"/>
  <c r="D36"/>
  <c r="F35"/>
  <c r="E35" s="1"/>
  <c r="D35"/>
  <c r="C34"/>
  <c r="B34"/>
  <c r="D34" s="1"/>
  <c r="E31"/>
  <c r="E28"/>
  <c r="D28"/>
  <c r="E27"/>
  <c r="D27"/>
  <c r="E26"/>
  <c r="D26"/>
  <c r="E25"/>
  <c r="D25"/>
  <c r="E24"/>
  <c r="D24"/>
  <c r="F23"/>
  <c r="F32"/>
  <c r="C23"/>
  <c r="E23"/>
  <c r="B23"/>
  <c r="D23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9"/>
  <c r="D9"/>
  <c r="E8"/>
  <c r="D8"/>
  <c r="E7"/>
  <c r="D7"/>
  <c r="C6"/>
  <c r="C45"/>
  <c r="B6"/>
  <c r="B45" s="1"/>
  <c r="D45" s="1"/>
  <c r="B32"/>
  <c r="F47" i="12"/>
  <c r="E47"/>
  <c r="D16" i="10"/>
  <c r="C24"/>
  <c r="E24" s="1"/>
  <c r="E19" i="9"/>
  <c r="D19"/>
  <c r="B81" i="6"/>
  <c r="D81"/>
  <c r="D44" i="3"/>
  <c r="D5"/>
  <c r="D22"/>
  <c r="B31"/>
  <c r="D33"/>
  <c r="F33"/>
  <c r="E33" s="1"/>
  <c r="F44"/>
  <c r="E44" s="1"/>
  <c r="E5"/>
  <c r="C31"/>
  <c r="E6" i="1"/>
  <c r="C32"/>
  <c r="F34"/>
  <c r="E34" s="1"/>
  <c r="F45"/>
  <c r="E45" s="1"/>
  <c r="D6"/>
  <c r="E31" i="3"/>
  <c r="D31"/>
  <c r="D32" i="1"/>
  <c r="E32"/>
  <c r="D29" i="2"/>
  <c r="E20" i="11"/>
  <c r="E27" i="9" l="1"/>
</calcChain>
</file>

<file path=xl/sharedStrings.xml><?xml version="1.0" encoding="utf-8"?>
<sst xmlns="http://schemas.openxmlformats.org/spreadsheetml/2006/main" count="2197" uniqueCount="1622">
  <si>
    <t>附表2-1</t>
    <phoneticPr fontId="5" type="noConversion"/>
  </si>
  <si>
    <t>2016年度一般公共预算收入决算表</t>
    <phoneticPr fontId="5" type="noConversion"/>
  </si>
  <si>
    <t>单位：万元</t>
    <phoneticPr fontId="5" type="noConversion"/>
  </si>
  <si>
    <t>收入项目</t>
    <phoneticPr fontId="5" type="noConversion"/>
  </si>
  <si>
    <t>预算数</t>
    <phoneticPr fontId="5" type="noConversion"/>
  </si>
  <si>
    <t>决算数</t>
    <phoneticPr fontId="5" type="noConversion"/>
  </si>
  <si>
    <t>决算数为预算数的％</t>
    <phoneticPr fontId="5" type="noConversion"/>
  </si>
  <si>
    <t>决算数为上年决算数的％</t>
    <phoneticPr fontId="5" type="noConversion"/>
  </si>
  <si>
    <r>
      <t>2</t>
    </r>
    <r>
      <rPr>
        <sz val="12"/>
        <rFont val="宋体"/>
        <family val="3"/>
        <charset val="134"/>
      </rPr>
      <t>015年决算数</t>
    </r>
    <phoneticPr fontId="5" type="noConversion"/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</si>
  <si>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</si>
  <si>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</si>
  <si>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</si>
  <si>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</si>
  <si>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</si>
  <si>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</si>
  <si>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</si>
  <si>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</si>
  <si>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</si>
  <si>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</si>
  <si>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</si>
  <si>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</si>
  <si>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</si>
  <si>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</si>
  <si>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</si>
  <si>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</si>
  <si>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</si>
  <si>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</si>
  <si>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</si>
  <si>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</si>
  <si>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</si>
  <si>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</si>
  <si>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</si>
  <si>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</si>
  <si>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</si>
  <si>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</si>
  <si>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</si>
  <si>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  <phoneticPr fontId="5" type="noConversion"/>
  </si>
  <si>
    <t>四、转移性收入</t>
    <phoneticPr fontId="5" type="noConversion"/>
  </si>
  <si>
    <t xml:space="preserve">   上级补助收入</t>
    <phoneticPr fontId="5" type="noConversion"/>
  </si>
  <si>
    <t xml:space="preserve">      返还性收入</t>
    <phoneticPr fontId="5" type="noConversion"/>
  </si>
  <si>
    <t xml:space="preserve">      一般性转移支付收入</t>
    <phoneticPr fontId="5" type="noConversion"/>
  </si>
  <si>
    <t xml:space="preserve">      专项转移支付收入</t>
    <phoneticPr fontId="5" type="noConversion"/>
  </si>
  <si>
    <t xml:space="preserve">   下级上解收入</t>
    <phoneticPr fontId="5" type="noConversion"/>
  </si>
  <si>
    <t xml:space="preserve">   上年结余收入</t>
    <phoneticPr fontId="5" type="noConversion"/>
  </si>
  <si>
    <t xml:space="preserve">   调入预算稳定调节基金</t>
    <phoneticPr fontId="5" type="noConversion"/>
  </si>
  <si>
    <t xml:space="preserve">   调入资金</t>
    <phoneticPr fontId="5" type="noConversion"/>
  </si>
  <si>
    <t xml:space="preserve">   债券转贷收入</t>
    <phoneticPr fontId="5" type="noConversion"/>
  </si>
  <si>
    <t xml:space="preserve">   接收其他地区援助收入</t>
    <phoneticPr fontId="5" type="noConversion"/>
  </si>
  <si>
    <t>收入总计</t>
  </si>
  <si>
    <t>附表2-2</t>
    <phoneticPr fontId="5" type="noConversion"/>
  </si>
  <si>
    <t>2016年度一般公共预算支出决算表</t>
    <phoneticPr fontId="5" type="noConversion"/>
  </si>
  <si>
    <t>单位：万元</t>
    <phoneticPr fontId="5" type="noConversion"/>
  </si>
  <si>
    <t>支出项目</t>
    <phoneticPr fontId="5" type="noConversion"/>
  </si>
  <si>
    <t>预算数</t>
    <phoneticPr fontId="5" type="noConversion"/>
  </si>
  <si>
    <t>决算数</t>
    <phoneticPr fontId="5" type="noConversion"/>
  </si>
  <si>
    <t>决算数为预算数的％</t>
    <phoneticPr fontId="5" type="noConversion"/>
  </si>
  <si>
    <t>决算数为上年决算数的％</t>
    <phoneticPr fontId="5" type="noConversion"/>
  </si>
  <si>
    <r>
      <t>2</t>
    </r>
    <r>
      <rPr>
        <sz val="12"/>
        <rFont val="宋体"/>
        <family val="3"/>
        <charset val="134"/>
      </rPr>
      <t>015年决算数</t>
    </r>
    <phoneticPr fontId="5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</si>
  <si>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</si>
  <si>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</si>
  <si>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</si>
  <si>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</si>
  <si>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</si>
  <si>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</si>
  <si>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</si>
  <si>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</si>
  <si>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</si>
  <si>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</si>
  <si>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</si>
  <si>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</si>
  <si>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</si>
  <si>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</si>
  <si>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</si>
  <si>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</si>
  <si>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</si>
  <si>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</si>
  <si>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</si>
  <si>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</si>
  <si>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</si>
  <si>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</si>
  <si>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</si>
  <si>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</si>
  <si>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</si>
  <si>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</si>
  <si>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</si>
  <si>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  <phoneticPr fontId="5" type="noConversion"/>
  </si>
  <si>
    <t xml:space="preserve">      返还性支出</t>
    <phoneticPr fontId="5" type="noConversion"/>
  </si>
  <si>
    <t xml:space="preserve">      一般性转移支付支出</t>
    <phoneticPr fontId="5" type="noConversion"/>
  </si>
  <si>
    <t xml:space="preserve">      专项转移支付支出</t>
    <phoneticPr fontId="5" type="noConversion"/>
  </si>
  <si>
    <t xml:space="preserve">   上解上级支出</t>
    <phoneticPr fontId="5" type="noConversion"/>
  </si>
  <si>
    <t xml:space="preserve">   援助其他地区支出</t>
    <phoneticPr fontId="5" type="noConversion"/>
  </si>
  <si>
    <t xml:space="preserve">   债务转贷支出</t>
    <phoneticPr fontId="5" type="noConversion"/>
  </si>
  <si>
    <t xml:space="preserve">   增设预算周转金</t>
    <phoneticPr fontId="5" type="noConversion"/>
  </si>
  <si>
    <t xml:space="preserve">   拨付国债转贷资金数</t>
    <phoneticPr fontId="5" type="noConversion"/>
  </si>
  <si>
    <t xml:space="preserve">   国债转贷资金结余</t>
    <phoneticPr fontId="5" type="noConversion"/>
  </si>
  <si>
    <t xml:space="preserve">   安排预算稳定调节基金</t>
    <phoneticPr fontId="5" type="noConversion"/>
  </si>
  <si>
    <t xml:space="preserve">   调出资金</t>
    <phoneticPr fontId="5" type="noConversion"/>
  </si>
  <si>
    <t xml:space="preserve">   年终结余</t>
    <phoneticPr fontId="5" type="noConversion"/>
  </si>
  <si>
    <t>支出总计</t>
    <phoneticPr fontId="5" type="noConversion"/>
  </si>
  <si>
    <t>附表2-3</t>
    <phoneticPr fontId="5" type="noConversion"/>
  </si>
  <si>
    <t>2016年度一般公共预算本级收入决算表</t>
    <phoneticPr fontId="5" type="noConversion"/>
  </si>
  <si>
    <t>收入项目</t>
    <phoneticPr fontId="5" type="noConversion"/>
  </si>
  <si>
    <t>三、债务收入</t>
    <phoneticPr fontId="5" type="noConversion"/>
  </si>
  <si>
    <t>四、转移性收入</t>
    <phoneticPr fontId="5" type="noConversion"/>
  </si>
  <si>
    <t xml:space="preserve">   上级补助收入</t>
    <phoneticPr fontId="5" type="noConversion"/>
  </si>
  <si>
    <t xml:space="preserve">      返还性收入</t>
    <phoneticPr fontId="5" type="noConversion"/>
  </si>
  <si>
    <t xml:space="preserve">      一般性转移支付收入</t>
    <phoneticPr fontId="5" type="noConversion"/>
  </si>
  <si>
    <t xml:space="preserve">      专项转移支付收入</t>
    <phoneticPr fontId="5" type="noConversion"/>
  </si>
  <si>
    <t xml:space="preserve">   下级上解收入</t>
    <phoneticPr fontId="5" type="noConversion"/>
  </si>
  <si>
    <t xml:space="preserve">   上年结余收入</t>
    <phoneticPr fontId="5" type="noConversion"/>
  </si>
  <si>
    <t xml:space="preserve">   调入预算稳定调节基金</t>
    <phoneticPr fontId="5" type="noConversion"/>
  </si>
  <si>
    <t xml:space="preserve">   调入资金</t>
    <phoneticPr fontId="5" type="noConversion"/>
  </si>
  <si>
    <t xml:space="preserve">   债券转贷收入</t>
    <phoneticPr fontId="5" type="noConversion"/>
  </si>
  <si>
    <t xml:space="preserve">   接收其他地区援助收入</t>
    <phoneticPr fontId="5" type="noConversion"/>
  </si>
  <si>
    <t>附表2-4</t>
    <phoneticPr fontId="5" type="noConversion"/>
  </si>
  <si>
    <t>2016年度一般公共预算本级支出决算表</t>
    <phoneticPr fontId="5" type="noConversion"/>
  </si>
  <si>
    <t>支出项目</t>
    <phoneticPr fontId="5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</si>
  <si>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</si>
  <si>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</si>
  <si>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</si>
  <si>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</si>
  <si>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</si>
  <si>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</si>
  <si>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</si>
  <si>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</si>
  <si>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</si>
  <si>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</si>
  <si>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</si>
  <si>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</si>
  <si>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</si>
  <si>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</si>
  <si>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</si>
  <si>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</si>
  <si>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</si>
  <si>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</si>
  <si>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</si>
  <si>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</si>
  <si>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</si>
  <si>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</si>
  <si>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</si>
  <si>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</si>
  <si>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</si>
  <si>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</si>
  <si>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</si>
  <si>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</si>
  <si>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</si>
  <si>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</si>
  <si>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</si>
  <si>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</si>
  <si>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</si>
  <si>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</si>
  <si>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</si>
  <si>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</si>
  <si>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</si>
  <si>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</si>
  <si>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</si>
  <si>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</si>
  <si>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</si>
  <si>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</si>
  <si>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</si>
  <si>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</si>
  <si>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</si>
  <si>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</si>
  <si>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</si>
  <si>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</si>
  <si>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</si>
  <si>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</si>
  <si>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</si>
  <si>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</si>
  <si>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</si>
  <si>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</si>
  <si>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</si>
  <si>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</si>
  <si>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</si>
  <si>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</si>
  <si>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</si>
  <si>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</si>
  <si>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</si>
  <si>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</si>
  <si>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</si>
  <si>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</si>
  <si>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</si>
  <si>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</si>
  <si>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</si>
  <si>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</si>
  <si>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</si>
  <si>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</si>
  <si>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</si>
  <si>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</si>
  <si>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</si>
  <si>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</si>
  <si>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</si>
  <si>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</si>
  <si>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</si>
  <si>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</si>
  <si>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</si>
  <si>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</si>
  <si>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</si>
  <si>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</si>
  <si>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</si>
  <si>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</si>
  <si>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</si>
  <si>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</si>
  <si>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</si>
  <si>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</si>
  <si>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</si>
  <si>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</si>
  <si>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</si>
  <si>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</si>
  <si>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</si>
  <si>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</si>
  <si>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</si>
  <si>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</si>
  <si>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</si>
  <si>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</si>
  <si>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</si>
  <si>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</si>
  <si>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</si>
  <si>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</si>
  <si>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</si>
  <si>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</si>
  <si>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</si>
  <si>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</si>
  <si>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</si>
  <si>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</si>
  <si>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</si>
  <si>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</si>
  <si>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</si>
  <si>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</si>
  <si>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</si>
  <si>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</si>
  <si>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</si>
  <si>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</si>
  <si>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</si>
  <si>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</si>
  <si>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</si>
  <si>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</si>
  <si>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</si>
  <si>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</si>
  <si>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</si>
  <si>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</si>
  <si>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</si>
  <si>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</si>
  <si>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</si>
  <si>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</si>
  <si>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</si>
  <si>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</si>
  <si>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</si>
  <si>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</si>
  <si>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</si>
  <si>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</si>
  <si>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</si>
  <si>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</si>
  <si>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</si>
  <si>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</si>
  <si>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</si>
  <si>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</si>
  <si>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</si>
  <si>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</si>
  <si>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</si>
  <si>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</si>
  <si>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</si>
  <si>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</si>
  <si>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</si>
  <si>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</si>
  <si>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</si>
  <si>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</si>
  <si>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</si>
  <si>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</si>
  <si>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</si>
  <si>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</si>
  <si>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</si>
  <si>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</si>
  <si>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</si>
  <si>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</si>
  <si>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</si>
  <si>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</si>
  <si>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</si>
  <si>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</si>
  <si>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</si>
  <si>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</si>
  <si>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</si>
  <si>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</si>
  <si>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</si>
  <si>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</si>
  <si>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</si>
  <si>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</si>
  <si>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</si>
  <si>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</si>
  <si>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</si>
  <si>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</si>
  <si>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</si>
  <si>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</si>
  <si>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</si>
  <si>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</si>
  <si>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</si>
  <si>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</si>
  <si>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</si>
  <si>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</si>
  <si>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</si>
  <si>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</si>
  <si>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</si>
  <si>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</si>
  <si>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</si>
  <si>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</si>
  <si>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</si>
  <si>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</si>
  <si>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</si>
  <si>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</si>
  <si>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</si>
  <si>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</si>
  <si>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</si>
  <si>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</si>
  <si>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</si>
  <si>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</si>
  <si>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</si>
  <si>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</si>
  <si>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</si>
  <si>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</si>
  <si>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</si>
  <si>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</si>
  <si>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</si>
  <si>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</si>
  <si>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</si>
  <si>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</si>
  <si>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</si>
  <si>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</si>
  <si>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</si>
  <si>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</si>
  <si>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</si>
  <si>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</si>
  <si>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</si>
  <si>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</si>
  <si>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</si>
  <si>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</si>
  <si>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</si>
  <si>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</si>
  <si>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</si>
  <si>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</si>
  <si>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</si>
  <si>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</si>
  <si>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</si>
  <si>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</si>
  <si>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</si>
  <si>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</si>
  <si>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</si>
  <si>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</si>
  <si>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</si>
  <si>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</si>
  <si>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</si>
  <si>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</si>
  <si>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</si>
  <si>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</si>
  <si>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</si>
  <si>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</si>
  <si>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</si>
  <si>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</si>
  <si>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</si>
  <si>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</si>
  <si>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</si>
  <si>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</si>
  <si>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</si>
  <si>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</si>
  <si>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</si>
  <si>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</si>
  <si>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</si>
  <si>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</si>
  <si>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</si>
  <si>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</si>
  <si>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</si>
  <si>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</si>
  <si>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</si>
  <si>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</si>
  <si>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</si>
  <si>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</si>
  <si>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</si>
  <si>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</si>
  <si>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</si>
  <si>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</si>
  <si>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</si>
  <si>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</si>
  <si>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</si>
  <si>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</si>
  <si>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</si>
  <si>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</si>
  <si>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</si>
  <si>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</si>
  <si>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</si>
  <si>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</si>
  <si>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</si>
  <si>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</si>
  <si>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</si>
  <si>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</si>
  <si>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</si>
  <si>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</si>
  <si>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</si>
  <si>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</si>
  <si>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</si>
  <si>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</si>
  <si>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</si>
  <si>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</si>
  <si>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</si>
  <si>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</si>
  <si>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</si>
  <si>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</si>
  <si>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</si>
  <si>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</si>
  <si>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</si>
  <si>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</si>
  <si>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</si>
  <si>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</si>
  <si>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</si>
  <si>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</si>
  <si>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</si>
  <si>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</si>
  <si>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</si>
  <si>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</si>
  <si>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</si>
  <si>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</si>
  <si>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</si>
  <si>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</si>
  <si>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</si>
  <si>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</si>
  <si>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</si>
  <si>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</si>
  <si>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</si>
  <si>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</si>
  <si>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</si>
  <si>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</si>
  <si>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</si>
  <si>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</si>
  <si>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</si>
  <si>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</si>
  <si>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</si>
  <si>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</si>
  <si>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</si>
  <si>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</si>
  <si>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</si>
  <si>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</si>
  <si>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</si>
  <si>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</si>
  <si>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</si>
  <si>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</si>
  <si>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</si>
  <si>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</si>
  <si>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</si>
  <si>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</si>
  <si>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</si>
  <si>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</si>
  <si>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</si>
  <si>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</si>
  <si>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</si>
  <si>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</si>
  <si>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</si>
  <si>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</si>
  <si>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</si>
  <si>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</si>
  <si>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</si>
  <si>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</si>
  <si>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</si>
  <si>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</si>
  <si>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</si>
  <si>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</si>
  <si>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</si>
  <si>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</si>
  <si>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</si>
  <si>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</si>
  <si>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</si>
  <si>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</si>
  <si>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</si>
  <si>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</si>
  <si>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</si>
  <si>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</si>
  <si>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</si>
  <si>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</si>
  <si>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</si>
  <si>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</si>
  <si>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</si>
  <si>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</si>
  <si>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</si>
  <si>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</si>
  <si>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</si>
  <si>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</si>
  <si>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</si>
  <si>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</si>
  <si>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</si>
  <si>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</si>
  <si>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</si>
  <si>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</si>
  <si>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</si>
  <si>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</si>
  <si>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</si>
  <si>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</si>
  <si>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</si>
  <si>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</si>
  <si>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</si>
  <si>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</si>
  <si>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</si>
  <si>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</si>
  <si>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</si>
  <si>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</si>
  <si>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</si>
  <si>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</si>
  <si>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</si>
  <si>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</si>
  <si>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</si>
  <si>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</si>
  <si>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</si>
  <si>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</si>
  <si>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</si>
  <si>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</si>
  <si>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</si>
  <si>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</si>
  <si>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</si>
  <si>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</si>
  <si>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</si>
  <si>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</si>
  <si>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</si>
  <si>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</si>
  <si>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</si>
  <si>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</si>
  <si>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</si>
  <si>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</si>
  <si>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</si>
  <si>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</si>
  <si>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</si>
  <si>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</si>
  <si>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</si>
  <si>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</si>
  <si>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</si>
  <si>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</si>
  <si>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</si>
  <si>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</si>
  <si>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</si>
  <si>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</si>
  <si>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</si>
  <si>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</si>
  <si>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</si>
  <si>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</si>
  <si>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</si>
  <si>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</si>
  <si>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</si>
  <si>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</si>
  <si>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</si>
  <si>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</si>
  <si>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</si>
  <si>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</si>
  <si>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</si>
  <si>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</si>
  <si>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</si>
  <si>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</si>
  <si>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</si>
  <si>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</si>
  <si>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</si>
  <si>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</si>
  <si>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</si>
  <si>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</si>
  <si>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</si>
  <si>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</si>
  <si>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</si>
  <si>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</si>
  <si>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</si>
  <si>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</si>
  <si>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</si>
  <si>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</si>
  <si>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</si>
  <si>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</si>
  <si>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</si>
  <si>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</si>
  <si>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</si>
  <si>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</si>
  <si>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</si>
  <si>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</si>
  <si>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</si>
  <si>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</si>
  <si>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</si>
  <si>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</si>
  <si>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</si>
  <si>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</si>
  <si>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</si>
  <si>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</si>
  <si>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</si>
  <si>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</si>
  <si>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</si>
  <si>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</si>
  <si>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</si>
  <si>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</si>
  <si>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</si>
  <si>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</si>
  <si>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</si>
  <si>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</si>
  <si>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</si>
  <si>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</si>
  <si>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</si>
  <si>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</si>
  <si>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</si>
  <si>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</si>
  <si>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</si>
  <si>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</si>
  <si>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</si>
  <si>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</si>
  <si>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</si>
  <si>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</si>
  <si>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</si>
  <si>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</si>
  <si>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</si>
  <si>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</si>
  <si>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</si>
  <si>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</si>
  <si>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</si>
  <si>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</si>
  <si>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</si>
  <si>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</si>
  <si>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</si>
  <si>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</si>
  <si>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</si>
  <si>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</si>
  <si>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</si>
  <si>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</si>
  <si>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</si>
  <si>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</si>
  <si>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</si>
  <si>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</si>
  <si>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</si>
  <si>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</si>
  <si>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</si>
  <si>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</si>
  <si>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</si>
  <si>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</si>
  <si>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</si>
  <si>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</si>
  <si>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</si>
  <si>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</si>
  <si>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</si>
  <si>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</si>
  <si>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</si>
  <si>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</si>
  <si>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</si>
  <si>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</si>
  <si>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</si>
  <si>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</si>
  <si>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</si>
  <si>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</si>
  <si>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</si>
  <si>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</si>
  <si>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</si>
  <si>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</si>
  <si>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</si>
  <si>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</si>
  <si>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</si>
  <si>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</si>
  <si>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</si>
  <si>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</si>
  <si>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</si>
  <si>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</si>
  <si>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</si>
  <si>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</si>
  <si>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</si>
  <si>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</si>
  <si>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</si>
  <si>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</si>
  <si>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</si>
  <si>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</si>
  <si>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</si>
  <si>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</si>
  <si>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</si>
  <si>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</si>
  <si>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</si>
  <si>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</si>
  <si>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</si>
  <si>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</si>
  <si>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</si>
  <si>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</si>
  <si>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</si>
  <si>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</si>
  <si>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</si>
  <si>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</si>
  <si>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</si>
  <si>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</si>
  <si>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</si>
  <si>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</si>
  <si>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</si>
  <si>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</si>
  <si>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</si>
  <si>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</si>
  <si>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</si>
  <si>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</si>
  <si>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</si>
  <si>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</si>
  <si>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</si>
  <si>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</si>
  <si>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</si>
  <si>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</si>
  <si>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</si>
  <si>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</si>
  <si>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</si>
  <si>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</si>
  <si>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</si>
  <si>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</si>
  <si>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</si>
  <si>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</si>
  <si>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</si>
  <si>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</si>
  <si>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</si>
  <si>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</si>
  <si>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</si>
  <si>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</si>
  <si>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</si>
  <si>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</si>
  <si>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</si>
  <si>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</si>
  <si>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</si>
  <si>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</si>
  <si>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</si>
  <si>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</si>
  <si>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</si>
  <si>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</si>
  <si>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</si>
  <si>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</si>
  <si>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</si>
  <si>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</si>
  <si>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</si>
  <si>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</si>
  <si>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</si>
  <si>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</si>
  <si>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</si>
  <si>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</si>
  <si>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</si>
  <si>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</si>
  <si>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</si>
  <si>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</si>
  <si>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</si>
  <si>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</si>
  <si>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</si>
  <si>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</si>
  <si>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</si>
  <si>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</si>
  <si>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</si>
  <si>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</si>
  <si>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</si>
  <si>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</si>
  <si>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</si>
  <si>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</si>
  <si>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</si>
  <si>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</si>
  <si>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</si>
  <si>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</si>
  <si>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</si>
  <si>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</si>
  <si>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</si>
  <si>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</si>
  <si>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</si>
  <si>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</si>
  <si>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</si>
  <si>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</si>
  <si>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</si>
  <si>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</si>
  <si>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</si>
  <si>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</si>
  <si>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</si>
  <si>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</si>
  <si>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</si>
  <si>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</si>
  <si>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</si>
  <si>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</si>
  <si>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</si>
  <si>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</si>
  <si>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</si>
  <si>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</si>
  <si>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</si>
  <si>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</si>
  <si>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</si>
  <si>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</si>
  <si>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</si>
  <si>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</si>
  <si>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</si>
  <si>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</si>
  <si>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</si>
  <si>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</si>
  <si>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</si>
  <si>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</si>
  <si>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</si>
  <si>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</si>
  <si>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</si>
  <si>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</si>
  <si>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</si>
  <si>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</si>
  <si>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</si>
  <si>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</si>
  <si>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</si>
  <si>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</si>
  <si>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</si>
  <si>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</si>
  <si>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</si>
  <si>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</si>
  <si>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</si>
  <si>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</si>
  <si>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</si>
  <si>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</si>
  <si>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</si>
  <si>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</si>
  <si>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</si>
  <si>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</si>
  <si>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</si>
  <si>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</si>
  <si>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</si>
  <si>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</si>
  <si>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</si>
  <si>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</si>
  <si>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</si>
  <si>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</si>
  <si>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</si>
  <si>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</si>
  <si>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</si>
  <si>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</si>
  <si>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</si>
  <si>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</si>
  <si>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</si>
  <si>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</si>
  <si>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</si>
  <si>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</si>
  <si>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</si>
  <si>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</si>
  <si>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</si>
  <si>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</si>
  <si>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</si>
  <si>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</si>
  <si>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</si>
  <si>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</si>
  <si>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</si>
  <si>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</si>
  <si>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</si>
  <si>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</si>
  <si>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</si>
  <si>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</si>
  <si>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</si>
  <si>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</si>
  <si>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</si>
  <si>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</si>
  <si>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</si>
  <si>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</si>
  <si>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</si>
  <si>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</si>
  <si>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</si>
  <si>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</si>
  <si>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</si>
  <si>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</si>
  <si>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</si>
  <si>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</si>
  <si>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</si>
  <si>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</si>
  <si>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</si>
  <si>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</si>
  <si>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</si>
  <si>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</si>
  <si>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</si>
  <si>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</si>
  <si>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</si>
  <si>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</si>
  <si>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</si>
  <si>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</si>
  <si>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</si>
  <si>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</si>
  <si>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</si>
  <si>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</si>
  <si>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</si>
  <si>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</si>
  <si>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</si>
  <si>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</si>
  <si>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</si>
  <si>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</si>
  <si>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</si>
  <si>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</si>
  <si>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</si>
  <si>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</si>
  <si>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</si>
  <si>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</si>
  <si>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</si>
  <si>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</si>
  <si>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</si>
  <si>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</si>
  <si>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</si>
  <si>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</si>
  <si>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</si>
  <si>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</si>
  <si>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</si>
  <si>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</si>
  <si>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</si>
  <si>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</si>
  <si>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</si>
  <si>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</si>
  <si>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</si>
  <si>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</si>
  <si>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</si>
  <si>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</si>
  <si>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</si>
  <si>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</si>
  <si>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</si>
  <si>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</si>
  <si>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</si>
  <si>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</si>
  <si>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</si>
  <si>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</si>
  <si>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</si>
  <si>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</si>
  <si>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</si>
  <si>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</si>
  <si>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</si>
  <si>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</si>
  <si>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</si>
  <si>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</si>
  <si>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</si>
  <si>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</si>
  <si>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</si>
  <si>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</si>
  <si>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</si>
  <si>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</si>
  <si>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</si>
  <si>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</si>
  <si>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</si>
  <si>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</si>
  <si>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</si>
  <si>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</si>
  <si>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</si>
  <si>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</si>
  <si>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</si>
  <si>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</si>
  <si>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</si>
  <si>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</si>
  <si>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</si>
  <si>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</si>
  <si>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</si>
  <si>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</si>
  <si>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</si>
  <si>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</si>
  <si>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</si>
  <si>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</si>
  <si>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</si>
  <si>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</si>
  <si>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</si>
  <si>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</si>
  <si>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</si>
  <si>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</si>
  <si>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</si>
  <si>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</si>
  <si>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</si>
  <si>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</si>
  <si>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</si>
  <si>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</si>
  <si>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</si>
  <si>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</si>
  <si>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</si>
  <si>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</si>
  <si>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</si>
  <si>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</si>
  <si>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</si>
  <si>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</si>
  <si>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</si>
  <si>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</si>
  <si>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</si>
  <si>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</si>
  <si>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</si>
  <si>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</si>
  <si>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</si>
  <si>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</si>
  <si>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</si>
  <si>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</si>
  <si>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</si>
  <si>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</si>
  <si>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</si>
  <si>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</si>
  <si>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</si>
  <si>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</si>
  <si>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</si>
  <si>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</si>
  <si>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</si>
  <si>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</si>
  <si>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</si>
  <si>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</si>
  <si>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</si>
  <si>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</si>
  <si>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</si>
  <si>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</si>
  <si>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</si>
  <si>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</si>
  <si>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</si>
  <si>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</si>
  <si>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</si>
  <si>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</si>
  <si>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</si>
  <si>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</si>
  <si>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</si>
  <si>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</si>
  <si>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</si>
  <si>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</si>
  <si>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</si>
  <si>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</si>
  <si>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</si>
  <si>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</si>
  <si>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</si>
  <si>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</si>
  <si>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</si>
  <si>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</si>
  <si>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</si>
  <si>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</si>
  <si>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</si>
  <si>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</si>
  <si>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</si>
  <si>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</si>
  <si>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</si>
  <si>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</si>
  <si>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</si>
  <si>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</si>
  <si>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</si>
  <si>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</si>
  <si>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</si>
  <si>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</si>
  <si>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</si>
  <si>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</si>
  <si>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</si>
  <si>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</si>
  <si>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</si>
  <si>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</si>
  <si>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</si>
  <si>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</si>
  <si>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</si>
  <si>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</si>
  <si>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</si>
  <si>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</si>
  <si>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</si>
  <si>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</si>
  <si>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</si>
  <si>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</si>
  <si>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</si>
  <si>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</si>
  <si>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</si>
  <si>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</si>
  <si>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</si>
  <si>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</si>
  <si>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</si>
  <si>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</si>
  <si>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</si>
  <si>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</si>
  <si>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</si>
  <si>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</si>
  <si>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</si>
  <si>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</si>
  <si>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</si>
  <si>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</si>
  <si>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</si>
  <si>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</si>
  <si>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</si>
  <si>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</si>
  <si>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</si>
  <si>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</si>
  <si>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</si>
  <si>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</si>
  <si>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</si>
  <si>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</si>
  <si>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</si>
  <si>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</si>
  <si>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</si>
  <si>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</si>
  <si>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</si>
  <si>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</si>
  <si>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</si>
  <si>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</si>
  <si>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</si>
  <si>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</si>
  <si>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</si>
  <si>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</si>
  <si>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</si>
  <si>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</si>
  <si>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</si>
  <si>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</si>
  <si>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</si>
  <si>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</si>
  <si>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</si>
  <si>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</si>
  <si>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</si>
  <si>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</si>
  <si>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</si>
  <si>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</si>
  <si>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</si>
  <si>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</si>
  <si>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</si>
  <si>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</si>
  <si>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</si>
  <si>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</si>
  <si>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</si>
  <si>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</si>
  <si>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</si>
  <si>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</si>
  <si>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</si>
  <si>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</si>
  <si>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</si>
  <si>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</si>
  <si>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</si>
  <si>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</si>
  <si>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</si>
  <si>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</si>
  <si>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</si>
  <si>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</si>
  <si>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</si>
  <si>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</si>
  <si>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</si>
  <si>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</si>
  <si>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</si>
  <si>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</si>
  <si>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</si>
  <si>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</si>
  <si>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</si>
  <si>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</si>
  <si>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</si>
  <si>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</si>
  <si>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</si>
  <si>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</si>
  <si>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</si>
  <si>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</si>
  <si>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</si>
  <si>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</si>
  <si>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</si>
  <si>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</si>
  <si>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</si>
  <si>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</si>
  <si>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</si>
  <si>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</si>
  <si>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</si>
  <si>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</si>
  <si>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</si>
  <si>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</si>
  <si>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</si>
  <si>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</si>
  <si>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</si>
  <si>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</si>
  <si>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</si>
  <si>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</si>
  <si>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</si>
  <si>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</si>
  <si>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</si>
  <si>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</si>
  <si>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</si>
  <si>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</si>
  <si>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</si>
  <si>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</si>
  <si>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</si>
  <si>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</si>
  <si>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</si>
  <si>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</si>
  <si>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</si>
  <si>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</si>
  <si>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</si>
  <si>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</si>
  <si>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</si>
  <si>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</si>
  <si>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</si>
  <si>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</si>
  <si>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</si>
  <si>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</si>
  <si>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</si>
  <si>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</si>
  <si>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</si>
  <si>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</si>
  <si>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</si>
  <si>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</si>
  <si>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</si>
  <si>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</si>
  <si>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</si>
  <si>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</si>
  <si>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</si>
  <si>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</si>
  <si>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</si>
  <si>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</si>
  <si>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</si>
  <si>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</si>
  <si>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</si>
  <si>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</si>
  <si>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</si>
  <si>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</si>
  <si>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</si>
  <si>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</si>
  <si>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</si>
  <si>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</si>
  <si>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</si>
  <si>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</si>
  <si>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</si>
  <si>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</si>
  <si>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预备费</t>
    <phoneticPr fontId="5" type="noConversion"/>
  </si>
  <si>
    <t xml:space="preserve">    预备费</t>
    <phoneticPr fontId="5" type="noConversion"/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</si>
  <si>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</si>
  <si>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</si>
  <si>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</si>
  <si>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</si>
  <si>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</si>
  <si>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</si>
  <si>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</si>
  <si>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</si>
  <si>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</si>
  <si>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</si>
  <si>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</si>
  <si>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</si>
  <si>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</si>
  <si>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</si>
  <si>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</si>
  <si>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</si>
  <si>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</si>
  <si>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</si>
  <si>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</si>
  <si>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 xml:space="preserve">   补助下级支出</t>
    <phoneticPr fontId="5" type="noConversion"/>
  </si>
  <si>
    <t xml:space="preserve">      返还性支出</t>
    <phoneticPr fontId="5" type="noConversion"/>
  </si>
  <si>
    <t xml:space="preserve">      一般性转移支付支出</t>
    <phoneticPr fontId="5" type="noConversion"/>
  </si>
  <si>
    <t xml:space="preserve">      专项转移支付支出</t>
    <phoneticPr fontId="5" type="noConversion"/>
  </si>
  <si>
    <t xml:space="preserve">   上解上级支出</t>
    <phoneticPr fontId="5" type="noConversion"/>
  </si>
  <si>
    <t xml:space="preserve">   援助其他地区支出</t>
    <phoneticPr fontId="5" type="noConversion"/>
  </si>
  <si>
    <t xml:space="preserve">   债务转贷支出</t>
    <phoneticPr fontId="5" type="noConversion"/>
  </si>
  <si>
    <t xml:space="preserve">   增设预算周转金</t>
    <phoneticPr fontId="5" type="noConversion"/>
  </si>
  <si>
    <t xml:space="preserve">   拨付国债转贷资金数</t>
    <phoneticPr fontId="5" type="noConversion"/>
  </si>
  <si>
    <t xml:space="preserve">   国债转贷资金结余</t>
    <phoneticPr fontId="5" type="noConversion"/>
  </si>
  <si>
    <t xml:space="preserve">   安排预算稳定调节基金</t>
    <phoneticPr fontId="5" type="noConversion"/>
  </si>
  <si>
    <t xml:space="preserve">   调出资金</t>
    <phoneticPr fontId="5" type="noConversion"/>
  </si>
  <si>
    <t xml:space="preserve">   年终结余</t>
    <phoneticPr fontId="5" type="noConversion"/>
  </si>
  <si>
    <t>支出总计</t>
    <phoneticPr fontId="5" type="noConversion"/>
  </si>
  <si>
    <t>附表2-5</t>
    <phoneticPr fontId="5" type="noConversion"/>
  </si>
  <si>
    <t>2016年度一般公共预算本级支出决算经济分类情况表</t>
    <phoneticPr fontId="5" type="noConversion"/>
  </si>
  <si>
    <t>项   目</t>
    <phoneticPr fontId="5" type="noConversion"/>
  </si>
  <si>
    <t>一、工资福利支出</t>
    <phoneticPr fontId="5" type="noConversion"/>
  </si>
  <si>
    <t>二、商品和服务支出</t>
    <phoneticPr fontId="5" type="noConversion"/>
  </si>
  <si>
    <t>三、对个人和家庭的补助</t>
    <phoneticPr fontId="5" type="noConversion"/>
  </si>
  <si>
    <t>四、基本建设支出</t>
    <phoneticPr fontId="5" type="noConversion"/>
  </si>
  <si>
    <t>五、其他资本性支出</t>
    <phoneticPr fontId="5" type="noConversion"/>
  </si>
  <si>
    <t>六、对企事业单位的补贴</t>
    <phoneticPr fontId="5" type="noConversion"/>
  </si>
  <si>
    <t>七、债务利息支出</t>
    <phoneticPr fontId="5" type="noConversion"/>
  </si>
  <si>
    <t>八、其他支出</t>
    <phoneticPr fontId="5" type="noConversion"/>
  </si>
  <si>
    <t>合   计</t>
    <phoneticPr fontId="5" type="noConversion"/>
  </si>
  <si>
    <t>附表2-6</t>
    <phoneticPr fontId="5" type="noConversion"/>
  </si>
  <si>
    <t>2016年度一般公共预算本级基本支出决算经济分类情况表</t>
    <phoneticPr fontId="5" type="noConversion"/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</si>
  <si>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</si>
  <si>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</si>
  <si>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</si>
  <si>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</si>
  <si>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</si>
  <si>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</si>
  <si>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</si>
  <si>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</si>
  <si>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</si>
  <si>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</si>
  <si>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</si>
  <si>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</si>
  <si>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</si>
  <si>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</si>
  <si>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</si>
  <si>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</si>
  <si>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</si>
  <si>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</si>
  <si>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</si>
  <si>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</si>
  <si>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</si>
  <si>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</si>
  <si>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</si>
  <si>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</si>
  <si>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</si>
  <si>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</si>
  <si>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</si>
  <si>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</si>
  <si>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</si>
  <si>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</si>
  <si>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</si>
  <si>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</si>
  <si>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</si>
  <si>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</si>
  <si>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</si>
  <si>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</si>
  <si>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</si>
  <si>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</si>
  <si>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</si>
  <si>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</si>
  <si>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</si>
  <si>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</si>
  <si>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</si>
  <si>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</si>
  <si>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</si>
  <si>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</si>
  <si>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</si>
  <si>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</si>
  <si>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</si>
  <si>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  <phoneticPr fontId="5" type="noConversion"/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</si>
  <si>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</si>
  <si>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</si>
  <si>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</si>
  <si>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</si>
  <si>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</si>
  <si>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企业政策性补贴</t>
  </si>
  <si>
    <t xml:space="preserve">  信息网络及软件购置更新</t>
  </si>
  <si>
    <t xml:space="preserve">  事业单位补贴</t>
  </si>
  <si>
    <t xml:space="preserve">  物资储备</t>
  </si>
  <si>
    <t xml:space="preserve">  财政贴息</t>
  </si>
  <si>
    <t xml:space="preserve">  土地补偿</t>
  </si>
  <si>
    <t xml:space="preserve">  其他对企事业单位的补贴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</si>
  <si>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</si>
  <si>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</si>
  <si>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</si>
  <si>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</si>
  <si>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</si>
  <si>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国内债务付息</t>
  </si>
  <si>
    <t xml:space="preserve">  其他资本性支出</t>
  </si>
  <si>
    <t xml:space="preserve">  国外债务付息</t>
  </si>
  <si>
    <t>五、对企事业单位的补贴</t>
    <phoneticPr fontId="5" type="noConversion"/>
  </si>
  <si>
    <t>六、债务利息支出</t>
    <phoneticPr fontId="5" type="noConversion"/>
  </si>
  <si>
    <t>七、其他支出</t>
    <phoneticPr fontId="5" type="noConversion"/>
  </si>
  <si>
    <t xml:space="preserve">  赠与</t>
  </si>
  <si>
    <t>合  计</t>
    <phoneticPr fontId="5" type="noConversion"/>
  </si>
  <si>
    <t>小计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</si>
  <si>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</si>
  <si>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</si>
  <si>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</si>
  <si>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</si>
  <si>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</si>
  <si>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</si>
  <si>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</si>
  <si>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</si>
  <si>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</si>
  <si>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</si>
  <si>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</si>
  <si>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</si>
  <si>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</si>
  <si>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</si>
  <si>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</si>
  <si>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</si>
  <si>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</si>
  <si>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</si>
  <si>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</si>
  <si>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</si>
  <si>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>三、专项转移支付</t>
  </si>
  <si>
    <t>1.一般公共服务支出</t>
  </si>
  <si>
    <t>2.国防支出</t>
  </si>
  <si>
    <t>3.公共安全支出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</si>
  <si>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</si>
  <si>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</si>
  <si>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</si>
  <si>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</si>
  <si>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</si>
  <si>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</si>
  <si>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</si>
  <si>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</si>
  <si>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</si>
  <si>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</si>
  <si>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</si>
  <si>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</si>
  <si>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</si>
  <si>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</si>
  <si>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</si>
  <si>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>附表2-8</t>
    <phoneticPr fontId="5" type="noConversion"/>
  </si>
  <si>
    <t>2016年度本级一般公共预算“三公”经费支出决算表</t>
    <phoneticPr fontId="5" type="noConversion"/>
  </si>
  <si>
    <t>单位：万元</t>
  </si>
  <si>
    <t>当年决算数</t>
    <phoneticPr fontId="5" type="noConversion"/>
  </si>
  <si>
    <t>上年决算数</t>
    <phoneticPr fontId="5" type="noConversion"/>
  </si>
  <si>
    <t>合计</t>
  </si>
  <si>
    <t>1、因公出国（境）费用</t>
  </si>
  <si>
    <t>2、公务接待费</t>
  </si>
  <si>
    <t>3、公务用车购置及运行费</t>
    <phoneticPr fontId="5" type="noConversion"/>
  </si>
  <si>
    <t>其中：（1）公务用车运行费</t>
    <phoneticPr fontId="1" type="noConversion"/>
  </si>
  <si>
    <t xml:space="preserve">      （2）公务用车购置费</t>
    <phoneticPr fontId="1" type="noConversion"/>
  </si>
  <si>
    <t>282</t>
    <phoneticPr fontId="5" type="noConversion"/>
  </si>
  <si>
    <t>备注：</t>
    <phoneticPr fontId="5" type="noConversion"/>
  </si>
  <si>
    <t xml:space="preserve">1.按照党中央、国务院有关文件及部门预决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</t>
    <phoneticPr fontId="5" type="noConversion"/>
  </si>
  <si>
    <t>附表2-9</t>
    <phoneticPr fontId="5" type="noConversion"/>
  </si>
  <si>
    <t>2016年度政府性基金收入决算表</t>
    <phoneticPr fontId="5" type="noConversion"/>
  </si>
  <si>
    <t>项      目</t>
  </si>
  <si>
    <t>一、港口建设费收入</t>
    <phoneticPr fontId="5" type="noConversion"/>
  </si>
  <si>
    <t>二、国家电影事业发展专项资金收入</t>
    <phoneticPr fontId="5" type="noConversion"/>
  </si>
  <si>
    <t>三、城市公用事业附加收入</t>
    <phoneticPr fontId="5" type="noConversion"/>
  </si>
  <si>
    <t>四、国有土地收益基金收入</t>
    <phoneticPr fontId="5" type="noConversion"/>
  </si>
  <si>
    <t>五、农业土地开发资金收入</t>
    <phoneticPr fontId="5" type="noConversion"/>
  </si>
  <si>
    <t>六、国有土地使用权出让收入</t>
    <phoneticPr fontId="5" type="noConversion"/>
  </si>
  <si>
    <t>七、大中型水库库区基金收入</t>
    <phoneticPr fontId="5" type="noConversion"/>
  </si>
  <si>
    <t>八、彩票公益金收入</t>
    <phoneticPr fontId="5" type="noConversion"/>
  </si>
  <si>
    <t>九、城市基础设施配套费收入</t>
    <phoneticPr fontId="5" type="noConversion"/>
  </si>
  <si>
    <t>十、小型水库移民扶助基金收入</t>
    <phoneticPr fontId="5" type="noConversion"/>
  </si>
  <si>
    <t>十一、国家重大水利工程建设基金收入</t>
    <phoneticPr fontId="5" type="noConversion"/>
  </si>
  <si>
    <t>十二、污水处理费收入</t>
    <phoneticPr fontId="5" type="noConversion"/>
  </si>
  <si>
    <t>十三、彩票发行机构和彩票销售机构的业务费用</t>
    <phoneticPr fontId="5" type="noConversion"/>
  </si>
  <si>
    <t>十四、其他政府性基金收入</t>
    <phoneticPr fontId="5" type="noConversion"/>
  </si>
  <si>
    <t>本年收入小计</t>
  </si>
  <si>
    <t>债务收入</t>
  </si>
  <si>
    <t>转移性收入</t>
  </si>
  <si>
    <t xml:space="preserve">           上级补助收入</t>
    <phoneticPr fontId="5" type="noConversion"/>
  </si>
  <si>
    <t xml:space="preserve">           下级上解收入</t>
    <phoneticPr fontId="5" type="noConversion"/>
  </si>
  <si>
    <t xml:space="preserve">           上年结余收入</t>
    <phoneticPr fontId="5" type="noConversion"/>
  </si>
  <si>
    <t xml:space="preserve">           调入资金</t>
    <phoneticPr fontId="5" type="noConversion"/>
  </si>
  <si>
    <t xml:space="preserve">           债务转贷收入 </t>
    <phoneticPr fontId="5" type="noConversion"/>
  </si>
  <si>
    <t>附表2-10</t>
    <phoneticPr fontId="5" type="noConversion"/>
  </si>
  <si>
    <t>2016年度政府性基金支出决算表</t>
    <phoneticPr fontId="5" type="noConversion"/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</si>
  <si>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</si>
  <si>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</si>
  <si>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</si>
  <si>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</si>
  <si>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</si>
  <si>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</si>
  <si>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</si>
  <si>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</si>
  <si>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</si>
  <si>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</si>
  <si>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</si>
  <si>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</si>
  <si>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债务还本支出</t>
  </si>
  <si>
    <t>补助下级支出</t>
    <phoneticPr fontId="5" type="noConversion"/>
  </si>
  <si>
    <t>上解上级支出</t>
    <phoneticPr fontId="5" type="noConversion"/>
  </si>
  <si>
    <t>调出资金</t>
    <phoneticPr fontId="5" type="noConversion"/>
  </si>
  <si>
    <t xml:space="preserve">债务转贷支出 </t>
    <phoneticPr fontId="5" type="noConversion"/>
  </si>
  <si>
    <t>年终结余</t>
    <phoneticPr fontId="5" type="noConversion"/>
  </si>
  <si>
    <t>附表2-11</t>
    <phoneticPr fontId="5" type="noConversion"/>
  </si>
  <si>
    <t>2016年度政府性基金本级收入决算表</t>
    <phoneticPr fontId="5" type="noConversion"/>
  </si>
  <si>
    <t>本年收入小计</t>
    <phoneticPr fontId="5" type="noConversion"/>
  </si>
  <si>
    <t>债务收入</t>
    <phoneticPr fontId="5" type="noConversion"/>
  </si>
  <si>
    <t>转移性收入</t>
    <phoneticPr fontId="5" type="noConversion"/>
  </si>
  <si>
    <t xml:space="preserve">           上年结余收入</t>
  </si>
  <si>
    <t xml:space="preserve">           调入资金</t>
  </si>
  <si>
    <t xml:space="preserve">           债务转贷收入 </t>
  </si>
  <si>
    <t>收入合计</t>
    <phoneticPr fontId="5" type="noConversion"/>
  </si>
  <si>
    <t>附表2-12</t>
    <phoneticPr fontId="5" type="noConversion"/>
  </si>
  <si>
    <t>2016年度政府性基金本级支出决算表</t>
    <phoneticPr fontId="5" type="noConversion"/>
  </si>
  <si>
    <r>
      <t xml:space="preserve">   其中：××科目………</t>
    </r>
    <r>
      <rPr>
        <sz val="11"/>
        <rFont val="楷体"/>
        <family val="3"/>
        <charset val="134"/>
      </rPr>
      <t>(公开到项级科目)</t>
    </r>
    <phoneticPr fontId="5" type="noConversion"/>
  </si>
  <si>
    <t xml:space="preserve">   其中：大中型水库移民后期扶持基金支出</t>
    <phoneticPr fontId="5" type="noConversion"/>
  </si>
  <si>
    <t xml:space="preserve">   其中：小型水库移民扶助基金及对应专项债务收入安排的支出</t>
    <phoneticPr fontId="5" type="noConversion"/>
  </si>
  <si>
    <t xml:space="preserve">   其中：国有土地使用权出让收入及对应专项债务收入安排的支出</t>
    <phoneticPr fontId="5" type="noConversion"/>
  </si>
  <si>
    <t xml:space="preserve">   其中：城市公用事业附加及对应专项债务收入安排的支出</t>
    <phoneticPr fontId="5" type="noConversion"/>
  </si>
  <si>
    <t xml:space="preserve">   其中：国有土地收益基金及对应专项债务收入安排的支出</t>
    <phoneticPr fontId="5" type="noConversion"/>
  </si>
  <si>
    <t xml:space="preserve">   其中：农业土地开发资金及对应专项债务收入安排的支出</t>
    <phoneticPr fontId="5" type="noConversion"/>
  </si>
  <si>
    <t xml:space="preserve">   其中：新增建设用地土地有偿使用费及对应专项债务收入安排的支出</t>
    <phoneticPr fontId="5" type="noConversion"/>
  </si>
  <si>
    <t xml:space="preserve">   其中：城市基础设施配套费及对应专项债务收入安排的支出</t>
    <phoneticPr fontId="5" type="noConversion"/>
  </si>
  <si>
    <t xml:space="preserve">   其中：污水处理费及对应专项债务收入安排的支出</t>
    <phoneticPr fontId="5" type="noConversion"/>
  </si>
  <si>
    <t xml:space="preserve">   其中：新菜地开发建设基金及对应专项债务收入安排的支出</t>
    <phoneticPr fontId="5" type="noConversion"/>
  </si>
  <si>
    <t xml:space="preserve">   其中：大中型水库库区基金及对应专项债务收入安排的支出</t>
    <phoneticPr fontId="5" type="noConversion"/>
  </si>
  <si>
    <t xml:space="preserve">   其中：国家重大水利工程建设基金及对应专项债务收入安排的支出</t>
    <phoneticPr fontId="5" type="noConversion"/>
  </si>
  <si>
    <t xml:space="preserve">   其中： 散装水泥专项资金及对应专项债务收入安排的支出</t>
    <phoneticPr fontId="5" type="noConversion"/>
  </si>
  <si>
    <t xml:space="preserve">   其中：新型墙体材料专项基金及对应专项债务收入安排的支出</t>
    <phoneticPr fontId="5" type="noConversion"/>
  </si>
  <si>
    <t xml:space="preserve">   其中：旅游发展基金支出</t>
    <phoneticPr fontId="5" type="noConversion"/>
  </si>
  <si>
    <t xml:space="preserve">   其中：彩票发行销售机构业务费安排的支出</t>
    <phoneticPr fontId="5" type="noConversion"/>
  </si>
  <si>
    <t xml:space="preserve">   其中：彩票公益金及对应专项债务收入安排的支出</t>
    <phoneticPr fontId="5" type="noConversion"/>
  </si>
  <si>
    <t xml:space="preserve">   其中：其他政府性基金及对应专项债务收入安排的支出</t>
    <phoneticPr fontId="5" type="noConversion"/>
  </si>
  <si>
    <t xml:space="preserve">   其中：国有土地使用出让金债务付息支出</t>
    <phoneticPr fontId="5" type="noConversion"/>
  </si>
  <si>
    <t xml:space="preserve">   其中：国有土地使用出让金债务发行费用支出</t>
    <phoneticPr fontId="5" type="noConversion"/>
  </si>
  <si>
    <t>补助下级支出</t>
  </si>
  <si>
    <t>上解上级支出</t>
  </si>
  <si>
    <t>调出资金</t>
  </si>
  <si>
    <t xml:space="preserve">债务转贷支出 </t>
  </si>
  <si>
    <t>年终结余</t>
  </si>
  <si>
    <t> 单位：万元</t>
  </si>
  <si>
    <t>附表2-14</t>
    <phoneticPr fontId="5" type="noConversion"/>
  </si>
  <si>
    <t>2016年度国有资本经营收入决算表</t>
    <phoneticPr fontId="5" type="noConversion"/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</si>
  <si>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</si>
  <si>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</si>
  <si>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</si>
  <si>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</si>
  <si>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</si>
  <si>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</si>
  <si>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</si>
  <si>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</si>
  <si>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</si>
  <si>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附表2-15</t>
    <phoneticPr fontId="5" type="noConversion"/>
  </si>
  <si>
    <t>2016年度国有资本经营支出决算表</t>
    <phoneticPr fontId="5" type="noConversion"/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</si>
  <si>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</si>
  <si>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</si>
  <si>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</si>
  <si>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</si>
  <si>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  <phoneticPr fontId="5" type="noConversion"/>
  </si>
  <si>
    <t xml:space="preserve">    国有资本经营预算转移支付支出</t>
  </si>
  <si>
    <t xml:space="preserve">    调出资金</t>
  </si>
  <si>
    <t>附表2-16</t>
    <phoneticPr fontId="5" type="noConversion"/>
  </si>
  <si>
    <t>2016年度本级国有资本经营收入决算表</t>
    <phoneticPr fontId="5" type="noConversion"/>
  </si>
  <si>
    <t xml:space="preserve">  其中：××企业(名称)利润收入</t>
    <phoneticPr fontId="5" type="noConversion"/>
  </si>
  <si>
    <t>…………………</t>
    <phoneticPr fontId="5" type="noConversion"/>
  </si>
  <si>
    <t>其他国有资产利润收入</t>
    <phoneticPr fontId="5" type="noConversion"/>
  </si>
  <si>
    <t xml:space="preserve">  其中：国有控股公司股利、股息收入</t>
    <phoneticPr fontId="5" type="noConversion"/>
  </si>
  <si>
    <t xml:space="preserve"> 国有参股公司股利、股息收入</t>
    <phoneticPr fontId="5" type="noConversion"/>
  </si>
  <si>
    <t xml:space="preserve"> 金融企业股利、股息收入</t>
    <phoneticPr fontId="5" type="noConversion"/>
  </si>
  <si>
    <t xml:space="preserve"> 其他国有企业股利、股息收入</t>
    <phoneticPr fontId="5" type="noConversion"/>
  </si>
  <si>
    <t>五、其他国有资本经营预算收入</t>
    <phoneticPr fontId="5" type="noConversion"/>
  </si>
  <si>
    <t xml:space="preserve">    国有资本经营预算转移支付收入</t>
    <phoneticPr fontId="5" type="noConversion"/>
  </si>
  <si>
    <t xml:space="preserve">    上年结转收入</t>
    <phoneticPr fontId="5" type="noConversion"/>
  </si>
  <si>
    <t>收入总计</t>
    <phoneticPr fontId="5" type="noConversion"/>
  </si>
  <si>
    <t>附表2-17</t>
    <phoneticPr fontId="5" type="noConversion"/>
  </si>
  <si>
    <t>2016年度本级国有资本经营支出决算表</t>
    <phoneticPr fontId="5" type="noConversion"/>
  </si>
  <si>
    <t>一、解决历史遗留问题及改革成本支出</t>
    <phoneticPr fontId="5" type="noConversion"/>
  </si>
  <si>
    <t xml:space="preserve"> 其中：厂办大集体改革支出</t>
    <phoneticPr fontId="5" type="noConversion"/>
  </si>
  <si>
    <t>“三供一业”移交补助支出</t>
    <phoneticPr fontId="5" type="noConversion"/>
  </si>
  <si>
    <t>国有企业办职教幼教补助支出</t>
    <phoneticPr fontId="5" type="noConversion"/>
  </si>
  <si>
    <t>国有企业办公共服务机构移交补助支出</t>
    <phoneticPr fontId="5" type="noConversion"/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</si>
  <si>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</si>
  <si>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</si>
  <si>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</si>
  <si>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</si>
  <si>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</si>
  <si>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  <phoneticPr fontId="5" type="noConversion"/>
  </si>
  <si>
    <t xml:space="preserve"> 其中：国有经济结构调整支出</t>
    <phoneticPr fontId="5" type="noConversion"/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</si>
  <si>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</si>
  <si>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</si>
  <si>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</si>
  <si>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</si>
  <si>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</si>
  <si>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</si>
  <si>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</si>
  <si>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  <phoneticPr fontId="5" type="noConversion"/>
  </si>
  <si>
    <t xml:space="preserve"> 其中：国有企业政策性补贴</t>
    <phoneticPr fontId="5" type="noConversion"/>
  </si>
  <si>
    <t>四、金融国有资本经营预算支出</t>
    <phoneticPr fontId="5" type="noConversion"/>
  </si>
  <si>
    <t xml:space="preserve"> 其中：资本性支出</t>
    <phoneticPr fontId="5" type="noConversion"/>
  </si>
  <si>
    <t xml:space="preserve">       改革性支出</t>
    <phoneticPr fontId="5" type="noConversion"/>
  </si>
  <si>
    <t xml:space="preserve">      其他金融国有资本经营预算支出</t>
    <phoneticPr fontId="5" type="noConversion"/>
  </si>
  <si>
    <t xml:space="preserve">  其中：其他国有资本经营预算支出</t>
    <phoneticPr fontId="5" type="noConversion"/>
  </si>
  <si>
    <t>支出合计</t>
    <phoneticPr fontId="5" type="noConversion"/>
  </si>
  <si>
    <t xml:space="preserve">    国有资本经营预算转移支付支出</t>
    <phoneticPr fontId="5" type="noConversion"/>
  </si>
  <si>
    <t>本年支出总计</t>
  </si>
  <si>
    <t>附表2-18</t>
    <phoneticPr fontId="5" type="noConversion"/>
  </si>
  <si>
    <t>2016年度社会保险基金决算收入表</t>
    <phoneticPr fontId="1" type="noConversion"/>
  </si>
  <si>
    <t>预算数</t>
  </si>
  <si>
    <t>决算数</t>
  </si>
  <si>
    <t>决算数为预算数的％</t>
  </si>
  <si>
    <t>决算数为上年决算数的％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</si>
  <si>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</si>
  <si>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</si>
  <si>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</si>
  <si>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</si>
  <si>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</si>
  <si>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t xml:space="preserve">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城乡居民基本医疗保险基金收入</t>
    </r>
  </si>
  <si>
    <t>(二) 新型农村合作医疗基金收入</t>
  </si>
  <si>
    <r>
      <t xml:space="preserve">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</si>
  <si>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</si>
  <si>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</si>
  <si>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</si>
  <si>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</si>
  <si>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附表2-19</t>
    <phoneticPr fontId="5" type="noConversion"/>
  </si>
  <si>
    <t>2016年度社会保险基金决算支出表</t>
    <phoneticPr fontId="1" type="noConversion"/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</si>
  <si>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</si>
  <si>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</si>
  <si>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</si>
  <si>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</si>
  <si>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</si>
  <si>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</si>
  <si>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</si>
  <si>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</si>
  <si>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</si>
  <si>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</si>
  <si>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</si>
  <si>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附表2-20</t>
    <phoneticPr fontId="5" type="noConversion"/>
  </si>
  <si>
    <t>2016年度本级社会保险基金决算收入表</t>
    <phoneticPr fontId="5" type="noConversion"/>
  </si>
  <si>
    <t>项　目</t>
  </si>
  <si>
    <t xml:space="preserve">    其中：保险费收入</t>
    <phoneticPr fontId="5" type="noConversion"/>
  </si>
  <si>
    <t xml:space="preserve">          财政补贴收入</t>
    <phoneticPr fontId="5" type="noConversion"/>
  </si>
  <si>
    <t xml:space="preserve">          利息收入</t>
    <phoneticPr fontId="5" type="noConversion"/>
  </si>
  <si>
    <t xml:space="preserve">          其他收入</t>
    <phoneticPr fontId="5" type="noConversion"/>
  </si>
  <si>
    <t xml:space="preserve">          动用上年结余收入</t>
    <phoneticPr fontId="5" type="noConversion"/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</si>
  <si>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</si>
  <si>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</si>
  <si>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</si>
  <si>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</si>
  <si>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</si>
  <si>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</si>
  <si>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</si>
  <si>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t xml:space="preserve">  </t>
    </r>
    <r>
      <rPr>
        <sz val="11"/>
        <color indexed="8"/>
        <rFont val="宋体"/>
        <family val="3"/>
        <charset val="134"/>
      </rPr>
      <t>其中：保险费收入</t>
    </r>
    <phoneticPr fontId="5" type="noConversion"/>
  </si>
  <si>
    <r>
      <t xml:space="preserve">             </t>
    </r>
    <r>
      <rPr>
        <sz val="11"/>
        <color indexed="8"/>
        <rFont val="宋体"/>
        <family val="3"/>
        <charset val="134"/>
      </rPr>
      <t>财政补贴收入</t>
    </r>
    <phoneticPr fontId="5" type="noConversion"/>
  </si>
  <si>
    <r>
      <t xml:space="preserve">             </t>
    </r>
    <r>
      <rPr>
        <sz val="11"/>
        <color indexed="8"/>
        <rFont val="宋体"/>
        <family val="3"/>
        <charset val="134"/>
      </rPr>
      <t>利息收入</t>
    </r>
    <phoneticPr fontId="5" type="noConversion"/>
  </si>
  <si>
    <t xml:space="preserve">           其他收入</t>
    <phoneticPr fontId="5" type="noConversion"/>
  </si>
  <si>
    <t xml:space="preserve">           动用上年结余收入</t>
    <phoneticPr fontId="5" type="noConversion"/>
  </si>
  <si>
    <t>附表2-21</t>
    <phoneticPr fontId="5" type="noConversion"/>
  </si>
  <si>
    <t>2016年度本级社会保险基金决算支出表</t>
    <phoneticPr fontId="5" type="noConversion"/>
  </si>
  <si>
    <t xml:space="preserve">    其中：基本养老金</t>
    <phoneticPr fontId="5" type="noConversion"/>
  </si>
  <si>
    <t xml:space="preserve">          医疗补助金</t>
    <phoneticPr fontId="5" type="noConversion"/>
  </si>
  <si>
    <t xml:space="preserve">          丧葬抚恤补助</t>
    <phoneticPr fontId="5" type="noConversion"/>
  </si>
  <si>
    <t xml:space="preserve">          其他企业职工基本养老保险基金支出</t>
    <phoneticPr fontId="5" type="noConversion"/>
  </si>
  <si>
    <t xml:space="preserve">    其中：基础养老金支出</t>
    <phoneticPr fontId="5" type="noConversion"/>
  </si>
  <si>
    <t xml:space="preserve">          个人账户养老金支出</t>
    <phoneticPr fontId="5" type="noConversion"/>
  </si>
  <si>
    <t xml:space="preserve">          丧葬抚恤补助支出</t>
    <phoneticPr fontId="5" type="noConversion"/>
  </si>
  <si>
    <t xml:space="preserve">          其他城乡居民基本养老保险基金支出</t>
    <phoneticPr fontId="5" type="noConversion"/>
  </si>
  <si>
    <t xml:space="preserve">    其中：基本养老金支出</t>
    <phoneticPr fontId="5" type="noConversion"/>
  </si>
  <si>
    <t xml:space="preserve">          其他机关事业单位基本养老保险基金支出</t>
    <phoneticPr fontId="5" type="noConversion"/>
  </si>
  <si>
    <t xml:space="preserve">    其中：城镇职工基本医疗保险统筹基金</t>
    <phoneticPr fontId="5" type="noConversion"/>
  </si>
  <si>
    <t xml:space="preserve">          城镇职工医疗保险个人账户基金</t>
    <phoneticPr fontId="5" type="noConversion"/>
  </si>
  <si>
    <t xml:space="preserve">          其他城镇职工基本医疗保险基金支出</t>
    <phoneticPr fontId="5" type="noConversion"/>
  </si>
  <si>
    <t xml:space="preserve">        其中：城乡居民基本医疗保险基金医疗待遇支出</t>
    <phoneticPr fontId="5" type="noConversion"/>
  </si>
  <si>
    <t xml:space="preserve">              大病医疗保险支出</t>
    <phoneticPr fontId="5" type="noConversion"/>
  </si>
  <si>
    <t xml:space="preserve">              其他城乡居民基本医疗保险基金支出</t>
    <phoneticPr fontId="5" type="noConversion"/>
  </si>
  <si>
    <t xml:space="preserve">        其中：新型农村合作医疗基金医疗待遇支出</t>
    <phoneticPr fontId="5" type="noConversion"/>
  </si>
  <si>
    <t xml:space="preserve">              其他新型农村合作医疗基金支出</t>
    <phoneticPr fontId="5" type="noConversion"/>
  </si>
  <si>
    <t xml:space="preserve">        其中：城镇居民基本医疗保险基金医疗待遇支出</t>
    <phoneticPr fontId="5" type="noConversion"/>
  </si>
  <si>
    <t xml:space="preserve">              其他城镇居民基本医疗保险基金支出</t>
    <phoneticPr fontId="5" type="noConversion"/>
  </si>
  <si>
    <t xml:space="preserve">    其中：工伤保险基金支出</t>
    <phoneticPr fontId="5" type="noConversion"/>
  </si>
  <si>
    <t xml:space="preserve">          工伤保险待遇</t>
    <phoneticPr fontId="5" type="noConversion"/>
  </si>
  <si>
    <t xml:space="preserve">          劳动能力鉴定支出</t>
    <phoneticPr fontId="5" type="noConversion"/>
  </si>
  <si>
    <t xml:space="preserve">          工伤预防费用支出</t>
    <phoneticPr fontId="5" type="noConversion"/>
  </si>
  <si>
    <t xml:space="preserve">          其他工伤保险基金支出</t>
    <phoneticPr fontId="5" type="noConversion"/>
  </si>
  <si>
    <t xml:space="preserve">    其中：失业保险金</t>
    <phoneticPr fontId="5" type="noConversion"/>
  </si>
  <si>
    <t xml:space="preserve">          医疗保险费</t>
    <phoneticPr fontId="5" type="noConversion"/>
  </si>
  <si>
    <t xml:space="preserve">          职业培训和职业介绍补贴</t>
    <phoneticPr fontId="5" type="noConversion"/>
  </si>
  <si>
    <t xml:space="preserve">          其他失业保险基金支出</t>
    <phoneticPr fontId="5" type="noConversion"/>
  </si>
  <si>
    <t xml:space="preserve">    其中：生育保险基金支出</t>
    <phoneticPr fontId="5" type="noConversion"/>
  </si>
  <si>
    <t xml:space="preserve">          生育医疗费用支出</t>
    <phoneticPr fontId="5" type="noConversion"/>
  </si>
  <si>
    <t xml:space="preserve">          生育津贴支出</t>
    <phoneticPr fontId="5" type="noConversion"/>
  </si>
  <si>
    <t xml:space="preserve">          其他生育保险基金支出</t>
    <phoneticPr fontId="5" type="noConversion"/>
  </si>
  <si>
    <t>编制单位：闽侯县财政局</t>
    <phoneticPr fontId="1" type="noConversion"/>
  </si>
  <si>
    <t>2.经汇总，2016年县本级部门“三公”经费公共财政拨款支出2490万元，比上年减少支出294万元，下降10.54%。具体情况如下：
（一）公务用车购置及运行费2296万元。其中：公务用车购置费137万元，公务用车购置5辆；公务用车运行维护费2159万元，主要用于公务用车燃油、维修、保险等方面支出，年末公务用车保有量549辆。与2015年相比，公务用车购置费和运行费分别减少1445万元和71万元，分别下降51.42%和3.18%，主要是:严格压缩公务用车购置和运行经费支出，加强党政机关一般公务用车审批，认真落实公车运行费用定额标准，加大对公车“定点保险、定点维修、定点加油”的监督检查力度，有效控制公车购置和运行费用。
（二）公务接待费147万元，国内公务接待13134批次，24181人次。与2015年相比, 公务接待费支出压减79万元，下降34.96%，公务接待费下降幅度较大，主要是规范公务接待工作，严格执行中央关于党政机关国内公务接待的管理规定，实行接待预算管理，健全完善公务接待经费管理办法。
（三）因公出国（境）费47万元。全年县本级部门组织出国团组21个，因公出国（境）累计30人次。与2015年相比, 因公出国（境）经费支出增支1万元，增长2.17%，主要是赴外经贸交流洽谈等项目增多。</t>
    <phoneticPr fontId="5" type="noConversion"/>
  </si>
  <si>
    <t>附表2-7</t>
    <phoneticPr fontId="1" type="noConversion"/>
  </si>
  <si>
    <t>2016年度对下税收返还和转移支付决算表</t>
    <phoneticPr fontId="1" type="noConversion"/>
  </si>
  <si>
    <t>编制单位：闽侯县财政局</t>
    <phoneticPr fontId="1" type="noConversion"/>
  </si>
  <si>
    <t>单位：万元</t>
    <phoneticPr fontId="1" type="noConversion"/>
  </si>
  <si>
    <t>甘蔗街道</t>
  </si>
  <si>
    <t>白沙镇</t>
  </si>
  <si>
    <t>尚干镇</t>
  </si>
  <si>
    <t>祥谦镇</t>
  </si>
  <si>
    <t>青口镇</t>
  </si>
  <si>
    <t>南通镇</t>
  </si>
  <si>
    <t>上街镇</t>
  </si>
  <si>
    <t>荆溪镇</t>
  </si>
  <si>
    <t>竹岐乡</t>
  </si>
  <si>
    <t>鸿尾乡</t>
  </si>
  <si>
    <t>洋里乡</t>
  </si>
  <si>
    <t>大湖乡</t>
  </si>
  <si>
    <t>廷坪乡</t>
  </si>
  <si>
    <t>小箬乡</t>
  </si>
  <si>
    <t xml:space="preserve"> ………………………………</t>
    <phoneticPr fontId="1" type="noConversion"/>
  </si>
  <si>
    <t>4.教育支出</t>
    <phoneticPr fontId="1" type="noConversion"/>
  </si>
  <si>
    <t>附表2-13</t>
    <phoneticPr fontId="1" type="noConversion"/>
  </si>
  <si>
    <t>2016年度政府性基金转移支付决算表</t>
    <phoneticPr fontId="1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</si>
</sst>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_ * #,##0_ ;_ * \-#,##0_ ;_ * &quot;-&quot;??_ ;_ @_ "/>
    <numFmt numFmtId="177" formatCode="#,##0_ "/>
    <numFmt numFmtId="178" formatCode="#,##0_);[Red]\(#,##0\)"/>
    <numFmt numFmtId="179" formatCode="0_ "/>
    <numFmt numFmtId="180" formatCode="#,##0_ ;[Red]\-#,##0\ "/>
    <numFmt numFmtId="181" formatCode="0.0%"/>
    <numFmt numFmtId="182" formatCode="0.00_ ;[Red]\-0.00\ "/>
    <numFmt numFmtId="183" formatCode="0.0"/>
    <numFmt numFmtId="185" formatCode="0.00_ "/>
  </numFmts>
  <fonts count="40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_GBK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11"/>
      <name val="黑体"/>
      <family val="3"/>
      <charset val="134"/>
    </font>
    <font>
      <sz val="18"/>
      <name val="方正小标宋简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1"/>
      <name val="宋体"/>
      <family val="3"/>
      <charset val="134"/>
    </font>
    <font>
      <sz val="16"/>
      <color indexed="8"/>
      <name val="方正小标宋简体"/>
      <family val="3"/>
      <charset val="134"/>
    </font>
    <font>
      <sz val="16"/>
      <color indexed="8"/>
      <name val="方正小标宋简体"/>
      <family val="3"/>
      <charset val="134"/>
    </font>
    <font>
      <b/>
      <sz val="12"/>
      <color indexed="8"/>
      <name val="宋体"/>
      <family val="3"/>
      <charset val="134"/>
    </font>
    <font>
      <sz val="11"/>
      <name val="楷体"/>
      <family val="3"/>
      <charset val="134"/>
    </font>
    <font>
      <b/>
      <sz val="11"/>
      <name val="宋体"/>
      <family val="3"/>
      <charset val="134"/>
    </font>
    <font>
      <sz val="10"/>
      <color indexed="64"/>
      <name val="Arial"/>
      <family val="2"/>
    </font>
    <font>
      <sz val="11"/>
      <color indexed="64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64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7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/>
    <xf numFmtId="0" fontId="4" fillId="0" borderId="0">
      <alignment vertical="center"/>
    </xf>
    <xf numFmtId="0" fontId="1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7" applyFont="1"/>
    <xf numFmtId="0" fontId="4" fillId="0" borderId="0" xfId="7"/>
    <xf numFmtId="0" fontId="7" fillId="0" borderId="0" xfId="0" applyFont="1" applyAlignment="1">
      <alignment horizontal="right" vertical="center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1" xfId="3" applyFont="1" applyBorder="1">
      <alignment vertical="center"/>
    </xf>
    <xf numFmtId="176" fontId="11" fillId="0" borderId="1" xfId="7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horizontal="right" vertical="center"/>
    </xf>
    <xf numFmtId="0" fontId="12" fillId="0" borderId="1" xfId="3" applyFont="1" applyBorder="1">
      <alignment vertical="center"/>
    </xf>
    <xf numFmtId="176" fontId="13" fillId="0" borderId="1" xfId="26" applyNumberFormat="1" applyFont="1" applyFill="1" applyBorder="1" applyAlignment="1" applyProtection="1">
      <alignment horizontal="right" vertical="center"/>
    </xf>
    <xf numFmtId="176" fontId="13" fillId="0" borderId="1" xfId="26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7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/>
    </xf>
    <xf numFmtId="1" fontId="8" fillId="0" borderId="1" xfId="7" applyNumberFormat="1" applyFont="1" applyFill="1" applyBorder="1" applyAlignment="1" applyProtection="1">
      <alignment vertical="center"/>
      <protection locked="0"/>
    </xf>
    <xf numFmtId="177" fontId="11" fillId="0" borderId="1" xfId="7" applyNumberFormat="1" applyFont="1" applyFill="1" applyBorder="1" applyAlignment="1">
      <alignment horizontal="right" vertical="center" wrapText="1"/>
    </xf>
    <xf numFmtId="1" fontId="11" fillId="0" borderId="1" xfId="7" applyNumberFormat="1" applyFont="1" applyFill="1" applyBorder="1" applyAlignment="1" applyProtection="1">
      <alignment horizontal="left" vertical="center"/>
      <protection locked="0"/>
    </xf>
    <xf numFmtId="177" fontId="11" fillId="0" borderId="1" xfId="0" applyNumberFormat="1" applyFont="1" applyBorder="1" applyAlignment="1">
      <alignment horizontal="right" vertical="center" wrapText="1"/>
    </xf>
    <xf numFmtId="1" fontId="11" fillId="0" borderId="1" xfId="7" applyNumberFormat="1" applyFont="1" applyFill="1" applyBorder="1" applyAlignment="1" applyProtection="1">
      <alignment horizontal="left" vertical="center" indent="1"/>
      <protection locked="0"/>
    </xf>
    <xf numFmtId="0" fontId="11" fillId="0" borderId="1" xfId="7" applyFont="1" applyFill="1" applyBorder="1" applyAlignment="1">
      <alignment horizontal="left" vertical="center"/>
    </xf>
    <xf numFmtId="1" fontId="11" fillId="0" borderId="1" xfId="7" applyNumberFormat="1" applyFont="1" applyFill="1" applyBorder="1" applyAlignment="1" applyProtection="1">
      <alignment vertical="center"/>
      <protection locked="0"/>
    </xf>
    <xf numFmtId="0" fontId="11" fillId="0" borderId="1" xfId="7" applyFont="1" applyBorder="1" applyAlignment="1"/>
    <xf numFmtId="0" fontId="16" fillId="0" borderId="1" xfId="7" applyFont="1" applyFill="1" applyBorder="1" applyAlignment="1">
      <alignment horizontal="center" vertical="center" wrapText="1"/>
    </xf>
    <xf numFmtId="3" fontId="17" fillId="0" borderId="1" xfId="9" applyNumberFormat="1" applyFont="1" applyFill="1" applyBorder="1" applyAlignment="1" applyProtection="1">
      <alignment vertical="center"/>
    </xf>
    <xf numFmtId="178" fontId="17" fillId="0" borderId="1" xfId="8" applyNumberFormat="1" applyFont="1" applyFill="1" applyBorder="1" applyAlignment="1">
      <alignment horizontal="right"/>
    </xf>
    <xf numFmtId="178" fontId="17" fillId="0" borderId="1" xfId="0" applyNumberFormat="1" applyFont="1" applyBorder="1" applyAlignment="1">
      <alignment horizontal="right" vertical="center" wrapText="1"/>
    </xf>
    <xf numFmtId="10" fontId="17" fillId="0" borderId="1" xfId="0" applyNumberFormat="1" applyFont="1" applyBorder="1" applyAlignment="1">
      <alignment horizontal="right" vertical="center" wrapText="1"/>
    </xf>
    <xf numFmtId="10" fontId="0" fillId="0" borderId="1" xfId="0" applyNumberFormat="1" applyBorder="1" applyAlignment="1">
      <alignment vertical="center"/>
    </xf>
    <xf numFmtId="0" fontId="16" fillId="0" borderId="1" xfId="8" applyFont="1" applyFill="1" applyBorder="1" applyAlignment="1">
      <alignment horizontal="center" vertical="center"/>
    </xf>
    <xf numFmtId="1" fontId="16" fillId="0" borderId="1" xfId="8" applyNumberFormat="1" applyFont="1" applyFill="1" applyBorder="1" applyAlignment="1" applyProtection="1">
      <alignment vertical="center"/>
      <protection locked="0"/>
    </xf>
    <xf numFmtId="1" fontId="17" fillId="0" borderId="1" xfId="8" applyNumberFormat="1" applyFont="1" applyFill="1" applyBorder="1" applyAlignment="1" applyProtection="1">
      <alignment horizontal="left" vertical="center"/>
      <protection locked="0"/>
    </xf>
    <xf numFmtId="1" fontId="17" fillId="0" borderId="1" xfId="8" applyNumberFormat="1" applyFont="1" applyFill="1" applyBorder="1" applyAlignment="1" applyProtection="1">
      <alignment vertical="center"/>
      <protection locked="0"/>
    </xf>
    <xf numFmtId="178" fontId="17" fillId="0" borderId="1" xfId="8" applyNumberFormat="1" applyFont="1" applyFill="1" applyBorder="1" applyAlignment="1" applyProtection="1">
      <alignment horizontal="right" vertical="center"/>
      <protection locked="0"/>
    </xf>
    <xf numFmtId="178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8" applyNumberFormat="1" applyFont="1" applyFill="1" applyBorder="1" applyAlignment="1" applyProtection="1">
      <alignment vertical="center"/>
      <protection locked="0"/>
    </xf>
    <xf numFmtId="0" fontId="17" fillId="0" borderId="1" xfId="8" applyNumberFormat="1" applyFont="1" applyBorder="1" applyAlignment="1" applyProtection="1">
      <alignment vertical="center"/>
      <protection locked="0"/>
    </xf>
    <xf numFmtId="0" fontId="17" fillId="0" borderId="1" xfId="8" applyFont="1" applyFill="1" applyBorder="1"/>
    <xf numFmtId="179" fontId="0" fillId="0" borderId="0" xfId="0" applyNumberFormat="1" applyAlignment="1">
      <alignment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179" fontId="17" fillId="0" borderId="1" xfId="0" applyNumberFormat="1" applyFont="1" applyBorder="1" applyAlignment="1">
      <alignment horizontal="right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/>
    </xf>
    <xf numFmtId="0" fontId="17" fillId="0" borderId="1" xfId="8" applyFont="1" applyFill="1" applyBorder="1" applyAlignment="1"/>
    <xf numFmtId="179" fontId="17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18" fillId="2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0" fontId="20" fillId="0" borderId="0" xfId="6" applyFont="1">
      <alignment vertical="center"/>
    </xf>
    <xf numFmtId="0" fontId="19" fillId="0" borderId="0" xfId="6">
      <alignment vertical="center"/>
    </xf>
    <xf numFmtId="0" fontId="10" fillId="0" borderId="1" xfId="6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/>
    </xf>
    <xf numFmtId="1" fontId="12" fillId="0" borderId="1" xfId="6" applyNumberFormat="1" applyFont="1" applyBorder="1">
      <alignment vertical="center"/>
    </xf>
    <xf numFmtId="10" fontId="12" fillId="0" borderId="1" xfId="6" applyNumberFormat="1" applyFont="1" applyBorder="1">
      <alignment vertical="center"/>
    </xf>
    <xf numFmtId="0" fontId="10" fillId="0" borderId="1" xfId="6" applyFont="1" applyBorder="1" applyAlignment="1">
      <alignment horizontal="center" vertical="center"/>
    </xf>
    <xf numFmtId="0" fontId="19" fillId="0" borderId="1" xfId="6" applyBorder="1">
      <alignment vertical="center"/>
    </xf>
    <xf numFmtId="10" fontId="19" fillId="0" borderId="0" xfId="6" applyNumberFormat="1">
      <alignment vertical="center"/>
    </xf>
    <xf numFmtId="10" fontId="0" fillId="0" borderId="0" xfId="0" applyNumberFormat="1" applyAlignment="1">
      <alignment vertical="center"/>
    </xf>
    <xf numFmtId="0" fontId="23" fillId="0" borderId="1" xfId="6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/>
    </xf>
    <xf numFmtId="10" fontId="19" fillId="0" borderId="1" xfId="6" applyNumberFormat="1" applyBorder="1">
      <alignment vertical="center"/>
    </xf>
    <xf numFmtId="0" fontId="23" fillId="0" borderId="1" xfId="6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24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1" xfId="24" applyFont="1" applyBorder="1">
      <alignment vertical="center"/>
    </xf>
    <xf numFmtId="0" fontId="11" fillId="0" borderId="1" xfId="24" applyFont="1" applyBorder="1" applyAlignment="1">
      <alignment horizontal="left" vertical="center" indent="1"/>
    </xf>
    <xf numFmtId="0" fontId="11" fillId="0" borderId="1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1" xfId="10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0" fontId="11" fillId="0" borderId="1" xfId="11" applyFont="1" applyBorder="1" applyAlignment="1">
      <alignment horizontal="right" vertical="center"/>
    </xf>
    <xf numFmtId="179" fontId="11" fillId="0" borderId="1" xfId="11" applyNumberFormat="1" applyFont="1" applyFill="1" applyBorder="1" applyAlignment="1">
      <alignment vertical="center"/>
    </xf>
    <xf numFmtId="10" fontId="11" fillId="0" borderId="1" xfId="0" applyNumberFormat="1" applyFont="1" applyBorder="1">
      <alignment vertical="center"/>
    </xf>
    <xf numFmtId="0" fontId="11" fillId="0" borderId="1" xfId="11" applyFont="1" applyBorder="1" applyAlignment="1">
      <alignment vertical="center"/>
    </xf>
    <xf numFmtId="0" fontId="11" fillId="0" borderId="1" xfId="11" applyFont="1" applyBorder="1" applyAlignment="1">
      <alignment horizontal="left" vertical="center" wrapText="1"/>
    </xf>
    <xf numFmtId="0" fontId="11" fillId="0" borderId="1" xfId="11" applyFont="1" applyBorder="1" applyAlignment="1">
      <alignment horizontal="right" vertical="center" wrapText="1"/>
    </xf>
    <xf numFmtId="49" fontId="11" fillId="0" borderId="1" xfId="1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" fontId="11" fillId="0" borderId="1" xfId="12" applyNumberFormat="1" applyFont="1" applyFill="1" applyBorder="1" applyAlignment="1" applyProtection="1">
      <alignment vertical="center"/>
    </xf>
    <xf numFmtId="0" fontId="12" fillId="0" borderId="1" xfId="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0" fontId="12" fillId="0" borderId="1" xfId="3" applyNumberFormat="1" applyFont="1" applyBorder="1" applyAlignment="1">
      <alignment horizontal="center" vertical="center"/>
    </xf>
    <xf numFmtId="10" fontId="25" fillId="0" borderId="1" xfId="0" applyNumberFormat="1" applyFont="1" applyBorder="1" applyAlignment="1">
      <alignment vertical="center"/>
    </xf>
    <xf numFmtId="0" fontId="12" fillId="0" borderId="1" xfId="3" applyFont="1" applyBorder="1" applyAlignment="1">
      <alignment horizontal="left" vertical="center"/>
    </xf>
    <xf numFmtId="0" fontId="28" fillId="0" borderId="1" xfId="3" applyFont="1" applyBorder="1" applyAlignment="1">
      <alignment horizontal="center" vertical="center"/>
    </xf>
    <xf numFmtId="10" fontId="12" fillId="0" borderId="1" xfId="3" applyNumberFormat="1" applyFont="1" applyBorder="1">
      <alignment vertical="center"/>
    </xf>
    <xf numFmtId="0" fontId="12" fillId="0" borderId="1" xfId="3" applyFont="1" applyBorder="1" applyAlignment="1">
      <alignment horizontal="left" vertical="center" indent="2"/>
    </xf>
    <xf numFmtId="0" fontId="25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49" fontId="32" fillId="0" borderId="1" xfId="23" applyNumberFormat="1" applyFont="1" applyBorder="1"/>
    <xf numFmtId="49" fontId="32" fillId="0" borderId="1" xfId="23" applyNumberFormat="1" applyFont="1" applyBorder="1" applyAlignment="1">
      <alignment horizontal="left" indent="2"/>
    </xf>
    <xf numFmtId="0" fontId="8" fillId="0" borderId="1" xfId="0" applyFont="1" applyBorder="1" applyAlignment="1">
      <alignment vertical="center"/>
    </xf>
    <xf numFmtId="49" fontId="32" fillId="0" borderId="1" xfId="23" applyNumberFormat="1" applyFont="1" applyBorder="1" applyAlignment="1"/>
    <xf numFmtId="0" fontId="4" fillId="0" borderId="0" xfId="25">
      <alignment vertical="center"/>
    </xf>
    <xf numFmtId="180" fontId="4" fillId="0" borderId="0" xfId="25" applyNumberFormat="1">
      <alignment vertical="center"/>
    </xf>
    <xf numFmtId="0" fontId="33" fillId="0" borderId="0" xfId="25" applyFont="1">
      <alignment vertical="center"/>
    </xf>
    <xf numFmtId="180" fontId="4" fillId="0" borderId="0" xfId="25" applyNumberFormat="1" applyAlignment="1">
      <alignment horizontal="right" vertical="center"/>
    </xf>
    <xf numFmtId="0" fontId="30" fillId="0" borderId="1" xfId="25" applyFont="1" applyBorder="1" applyAlignment="1">
      <alignment horizontal="distributed" vertical="center" wrapText="1" indent="3"/>
    </xf>
    <xf numFmtId="180" fontId="30" fillId="0" borderId="1" xfId="25" applyNumberFormat="1" applyFont="1" applyBorder="1" applyAlignment="1">
      <alignment horizontal="center" vertical="center" wrapText="1"/>
    </xf>
    <xf numFmtId="43" fontId="30" fillId="0" borderId="1" xfId="27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0" fontId="34" fillId="0" borderId="1" xfId="5" applyNumberFormat="1" applyFont="1" applyFill="1" applyBorder="1" applyAlignment="1" applyProtection="1">
      <alignment horizontal="left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181" fontId="25" fillId="0" borderId="1" xfId="2" applyNumberFormat="1" applyFont="1" applyBorder="1" applyAlignment="1">
      <alignment horizontal="center" vertical="center" wrapText="1"/>
    </xf>
    <xf numFmtId="10" fontId="4" fillId="0" borderId="1" xfId="25" applyNumberFormat="1" applyBorder="1" applyAlignment="1">
      <alignment horizontal="center" vertical="center" wrapText="1"/>
    </xf>
    <xf numFmtId="3" fontId="25" fillId="0" borderId="1" xfId="25" applyNumberFormat="1" applyFont="1" applyBorder="1" applyAlignment="1">
      <alignment horizontal="center" vertical="center" wrapText="1"/>
    </xf>
    <xf numFmtId="180" fontId="25" fillId="0" borderId="1" xfId="25" applyNumberFormat="1" applyFont="1" applyBorder="1" applyAlignment="1">
      <alignment horizontal="center" vertical="center" wrapText="1"/>
    </xf>
    <xf numFmtId="0" fontId="25" fillId="0" borderId="1" xfId="25" applyFont="1" applyFill="1" applyBorder="1" applyAlignment="1">
      <alignment horizontal="center" vertical="center" wrapText="1"/>
    </xf>
    <xf numFmtId="0" fontId="25" fillId="0" borderId="1" xfId="25" applyFont="1" applyBorder="1" applyAlignment="1">
      <alignment horizontal="center" vertical="center" wrapText="1"/>
    </xf>
    <xf numFmtId="0" fontId="35" fillId="0" borderId="1" xfId="5" applyNumberFormat="1" applyFont="1" applyFill="1" applyBorder="1" applyAlignment="1" applyProtection="1">
      <alignment horizontal="left" vertical="center" wrapText="1" indent="1"/>
    </xf>
    <xf numFmtId="0" fontId="34" fillId="0" borderId="1" xfId="5" applyNumberFormat="1" applyFont="1" applyFill="1" applyBorder="1" applyAlignment="1" applyProtection="1">
      <alignment horizontal="left" vertical="center" wrapText="1" indent="1"/>
    </xf>
    <xf numFmtId="0" fontId="36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25" applyAlignment="1">
      <alignment horizontal="right" vertical="center"/>
    </xf>
    <xf numFmtId="10" fontId="25" fillId="0" borderId="1" xfId="25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0" fontId="35" fillId="0" borderId="1" xfId="5" applyNumberFormat="1" applyFont="1" applyFill="1" applyBorder="1" applyAlignment="1" applyProtection="1">
      <alignment horizontal="left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178" fontId="9" fillId="0" borderId="1" xfId="3" applyNumberFormat="1" applyFont="1" applyBorder="1" applyAlignment="1">
      <alignment horizontal="center" vertical="center" wrapText="1"/>
    </xf>
    <xf numFmtId="178" fontId="25" fillId="0" borderId="1" xfId="0" applyNumberFormat="1" applyFont="1" applyBorder="1" applyAlignment="1">
      <alignment horizontal="center" vertical="center" wrapText="1"/>
    </xf>
    <xf numFmtId="0" fontId="30" fillId="0" borderId="1" xfId="25" applyFont="1" applyBorder="1" applyAlignment="1">
      <alignment horizontal="center" vertical="center" wrapText="1"/>
    </xf>
    <xf numFmtId="0" fontId="4" fillId="0" borderId="0" xfId="5" applyAlignment="1"/>
    <xf numFmtId="0" fontId="4" fillId="0" borderId="0" xfId="5" applyFill="1" applyAlignment="1"/>
    <xf numFmtId="0" fontId="37" fillId="0" borderId="1" xfId="5" applyNumberFormat="1" applyFont="1" applyFill="1" applyBorder="1" applyAlignment="1" applyProtection="1">
      <alignment horizontal="center" vertical="center" wrapText="1"/>
    </xf>
    <xf numFmtId="0" fontId="23" fillId="0" borderId="1" xfId="5" applyNumberFormat="1" applyFont="1" applyFill="1" applyBorder="1" applyAlignment="1" applyProtection="1">
      <alignment horizontal="left" vertical="center" wrapText="1"/>
    </xf>
    <xf numFmtId="182" fontId="23" fillId="0" borderId="1" xfId="5" applyNumberFormat="1" applyFont="1" applyFill="1" applyBorder="1" applyAlignment="1" applyProtection="1">
      <alignment vertical="center" wrapText="1"/>
    </xf>
    <xf numFmtId="183" fontId="30" fillId="0" borderId="1" xfId="1" applyNumberFormat="1" applyFont="1" applyFill="1" applyBorder="1" applyAlignment="1" applyProtection="1">
      <alignment vertical="center" wrapText="1"/>
    </xf>
    <xf numFmtId="10" fontId="4" fillId="0" borderId="1" xfId="5" applyNumberFormat="1" applyBorder="1" applyAlignment="1"/>
    <xf numFmtId="49" fontId="38" fillId="0" borderId="1" xfId="13" applyNumberFormat="1" applyFont="1" applyBorder="1"/>
    <xf numFmtId="0" fontId="25" fillId="0" borderId="1" xfId="5" applyFont="1" applyFill="1" applyBorder="1" applyAlignment="1"/>
    <xf numFmtId="0" fontId="25" fillId="0" borderId="1" xfId="5" applyFont="1" applyBorder="1" applyAlignment="1"/>
    <xf numFmtId="0" fontId="9" fillId="0" borderId="1" xfId="5" applyNumberFormat="1" applyFont="1" applyFill="1" applyBorder="1" applyAlignment="1" applyProtection="1">
      <alignment horizontal="left" vertical="center" wrapText="1"/>
    </xf>
    <xf numFmtId="49" fontId="38" fillId="0" borderId="1" xfId="17" applyNumberFormat="1" applyFont="1" applyBorder="1"/>
    <xf numFmtId="0" fontId="4" fillId="0" borderId="1" xfId="5" applyFill="1" applyBorder="1" applyAlignment="1"/>
    <xf numFmtId="0" fontId="4" fillId="0" borderId="1" xfId="5" applyBorder="1" applyAlignment="1"/>
    <xf numFmtId="0" fontId="4" fillId="0" borderId="0" xfId="5" applyAlignment="1">
      <alignment horizontal="right"/>
    </xf>
    <xf numFmtId="0" fontId="30" fillId="0" borderId="1" xfId="5" applyFont="1" applyBorder="1" applyAlignment="1">
      <alignment horizontal="center" vertical="center" wrapText="1"/>
    </xf>
    <xf numFmtId="182" fontId="23" fillId="0" borderId="1" xfId="5" applyNumberFormat="1" applyFont="1" applyFill="1" applyBorder="1" applyAlignment="1" applyProtection="1">
      <alignment horizontal="center" vertical="center" wrapText="1"/>
    </xf>
    <xf numFmtId="183" fontId="30" fillId="0" borderId="1" xfId="1" applyNumberFormat="1" applyFont="1" applyFill="1" applyBorder="1" applyAlignment="1" applyProtection="1">
      <alignment horizontal="center" vertical="center" wrapText="1"/>
    </xf>
    <xf numFmtId="10" fontId="4" fillId="0" borderId="1" xfId="5" applyNumberFormat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38" fillId="0" borderId="1" xfId="18" applyNumberFormat="1" applyFont="1" applyBorder="1"/>
    <xf numFmtId="49" fontId="38" fillId="0" borderId="1" xfId="19" applyNumberFormat="1" applyFont="1" applyBorder="1"/>
    <xf numFmtId="49" fontId="38" fillId="0" borderId="1" xfId="21" applyNumberFormat="1" applyFont="1" applyBorder="1"/>
    <xf numFmtId="49" fontId="38" fillId="0" borderId="1" xfId="20" applyNumberFormat="1" applyFont="1" applyBorder="1"/>
    <xf numFmtId="49" fontId="38" fillId="0" borderId="1" xfId="16" applyNumberFormat="1" applyFont="1" applyBorder="1"/>
    <xf numFmtId="49" fontId="38" fillId="0" borderId="1" xfId="22" applyNumberFormat="1" applyFont="1" applyBorder="1"/>
    <xf numFmtId="49" fontId="38" fillId="0" borderId="1" xfId="14" applyNumberFormat="1" applyFont="1" applyBorder="1"/>
    <xf numFmtId="49" fontId="38" fillId="0" borderId="1" xfId="15" applyNumberFormat="1" applyFont="1" applyBorder="1"/>
    <xf numFmtId="0" fontId="4" fillId="0" borderId="1" xfId="5" applyBorder="1" applyAlignment="1">
      <alignment horizontal="center" vertical="center" wrapText="1"/>
    </xf>
    <xf numFmtId="0" fontId="4" fillId="0" borderId="0" xfId="7" applyFont="1" applyFill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7" applyFont="1" applyFill="1" applyAlignment="1">
      <alignment horizontal="center"/>
    </xf>
    <xf numFmtId="0" fontId="15" fillId="0" borderId="0" xfId="7" applyFont="1" applyFill="1" applyAlignment="1">
      <alignment horizontal="center"/>
    </xf>
    <xf numFmtId="0" fontId="21" fillId="0" borderId="0" xfId="6" applyFont="1" applyAlignment="1">
      <alignment horizontal="center" vertical="center"/>
    </xf>
    <xf numFmtId="0" fontId="6" fillId="0" borderId="0" xfId="24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6" fillId="0" borderId="0" xfId="25" applyFont="1" applyAlignment="1">
      <alignment horizontal="center" vertical="center"/>
    </xf>
    <xf numFmtId="0" fontId="21" fillId="0" borderId="0" xfId="5" applyNumberFormat="1" applyFont="1" applyFill="1" applyBorder="1" applyAlignment="1" applyProtection="1">
      <alignment horizontal="center" vertical="center"/>
    </xf>
    <xf numFmtId="0" fontId="2" fillId="0" borderId="0" xfId="3" applyFont="1">
      <alignment vertical="center"/>
    </xf>
    <xf numFmtId="0" fontId="39" fillId="0" borderId="0" xfId="0" applyFont="1" applyAlignment="1">
      <alignment vertical="center"/>
    </xf>
    <xf numFmtId="179" fontId="11" fillId="0" borderId="1" xfId="24" applyNumberFormat="1" applyFont="1" applyBorder="1">
      <alignment vertical="center"/>
    </xf>
    <xf numFmtId="179" fontId="0" fillId="0" borderId="1" xfId="0" applyNumberFormat="1" applyBorder="1" applyAlignment="1">
      <alignment vertical="center"/>
    </xf>
    <xf numFmtId="179" fontId="7" fillId="3" borderId="1" xfId="0" applyNumberFormat="1" applyFont="1" applyFill="1" applyBorder="1" applyAlignment="1" applyProtection="1">
      <alignment horizontal="right" vertical="center"/>
    </xf>
    <xf numFmtId="179" fontId="7" fillId="3" borderId="3" xfId="0" applyNumberFormat="1" applyFont="1" applyFill="1" applyBorder="1" applyAlignment="1" applyProtection="1">
      <alignment horizontal="right" vertical="center"/>
    </xf>
    <xf numFmtId="179" fontId="7" fillId="3" borderId="4" xfId="0" applyNumberFormat="1" applyFont="1" applyFill="1" applyBorder="1" applyAlignment="1" applyProtection="1">
      <alignment horizontal="right" vertical="center"/>
    </xf>
    <xf numFmtId="0" fontId="2" fillId="0" borderId="0" xfId="3" applyFont="1" applyBorder="1" applyAlignment="1">
      <alignment horizontal="right" vertical="center"/>
    </xf>
    <xf numFmtId="0" fontId="2" fillId="0" borderId="1" xfId="3" applyFont="1" applyBorder="1">
      <alignment vertical="center"/>
    </xf>
    <xf numFmtId="185" fontId="2" fillId="0" borderId="1" xfId="3" applyNumberFormat="1" applyFont="1" applyBorder="1">
      <alignment vertical="center"/>
    </xf>
    <xf numFmtId="185" fontId="0" fillId="0" borderId="1" xfId="0" applyNumberFormat="1" applyBorder="1" applyAlignment="1">
      <alignment vertical="center"/>
    </xf>
    <xf numFmtId="185" fontId="7" fillId="0" borderId="1" xfId="3" applyNumberFormat="1" applyFont="1" applyBorder="1">
      <alignment vertical="center"/>
    </xf>
    <xf numFmtId="179" fontId="2" fillId="0" borderId="1" xfId="3" applyNumberFormat="1" applyFont="1" applyBorder="1">
      <alignment vertical="center"/>
    </xf>
    <xf numFmtId="179" fontId="10" fillId="0" borderId="1" xfId="3" applyNumberFormat="1" applyFont="1" applyBorder="1">
      <alignment vertical="center"/>
    </xf>
  </cellXfs>
  <cellStyles count="28">
    <cellStyle name="百分比 2 2 2 2 2 2" xfId="1"/>
    <cellStyle name="百分比 5" xfId="2"/>
    <cellStyle name="常规" xfId="0" builtinId="0"/>
    <cellStyle name="常规 10" xfId="3"/>
    <cellStyle name="常规 10 5" xfId="4"/>
    <cellStyle name="常规 13" xfId="5"/>
    <cellStyle name="常规 14 6" xfId="6"/>
    <cellStyle name="常规 49" xfId="7"/>
    <cellStyle name="常规 50" xfId="8"/>
    <cellStyle name="常规 51" xfId="9"/>
    <cellStyle name="常规 53" xfId="10"/>
    <cellStyle name="常规 54" xfId="11"/>
    <cellStyle name="常规 55" xfId="12"/>
    <cellStyle name="常规 59" xfId="13"/>
    <cellStyle name="常规 61" xfId="14"/>
    <cellStyle name="常规 62" xfId="15"/>
    <cellStyle name="常规 63" xfId="16"/>
    <cellStyle name="常规 64" xfId="17"/>
    <cellStyle name="常规 65" xfId="18"/>
    <cellStyle name="常规 66" xfId="19"/>
    <cellStyle name="常规 67" xfId="20"/>
    <cellStyle name="常规 69" xfId="21"/>
    <cellStyle name="常规 70" xfId="22"/>
    <cellStyle name="常规 71" xfId="23"/>
    <cellStyle name="常规 72" xfId="24"/>
    <cellStyle name="常规_2007年云南省向人大报送政府收支预算表格式编制过程表" xfId="25"/>
    <cellStyle name="千位分隔" xfId="26" builtinId="3"/>
    <cellStyle name="寘嬫愗傝 [0.00]_Region Orders (2)" xfId="27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opLeftCell="A10" workbookViewId="0">
      <selection activeCell="B45" sqref="B45"/>
    </sheetView>
  </sheetViews>
  <sheetFormatPr defaultRowHeight="13.5"/>
  <cols>
    <col min="1" max="1" width="32.25" style="1" customWidth="1"/>
    <col min="2" max="2" width="11.5" style="1" customWidth="1"/>
    <col min="3" max="3" width="12.625" style="1" customWidth="1"/>
    <col min="4" max="4" width="13.125" style="1" customWidth="1"/>
    <col min="5" max="5" width="17.125" style="1" customWidth="1"/>
    <col min="6" max="6" width="16.5" style="1" customWidth="1"/>
    <col min="7" max="16384" width="9" style="1"/>
  </cols>
  <sheetData>
    <row r="1" spans="1:6" ht="14.25">
      <c r="A1" s="161"/>
      <c r="B1" s="161"/>
      <c r="C1" s="161"/>
      <c r="D1" s="161"/>
      <c r="E1" s="161"/>
    </row>
    <row r="2" spans="1:6" ht="14.25">
      <c r="A2" s="2" t="s">
        <v>0</v>
      </c>
      <c r="B2" s="3"/>
    </row>
    <row r="3" spans="1:6" ht="22.5">
      <c r="A3" s="162" t="s">
        <v>1</v>
      </c>
      <c r="B3" s="162"/>
      <c r="C3" s="162"/>
      <c r="D3" s="162"/>
      <c r="E3" s="162"/>
    </row>
    <row r="4" spans="1:6" ht="14.25">
      <c r="A4" s="159" t="s">
        <v>1598</v>
      </c>
      <c r="B4" s="3"/>
      <c r="E4" s="4" t="s">
        <v>2</v>
      </c>
    </row>
    <row r="5" spans="1:6" ht="27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7" t="s">
        <v>8</v>
      </c>
    </row>
    <row r="6" spans="1:6">
      <c r="A6" s="8" t="s">
        <v>9</v>
      </c>
      <c r="B6" s="9">
        <f>SUM(B7:B21)</f>
        <v>408740</v>
      </c>
      <c r="C6" s="9">
        <f>SUM(C7:C21)</f>
        <v>333480</v>
      </c>
      <c r="D6" s="10">
        <f>(C6-B6)/B6</f>
        <v>-0.18412682879091843</v>
      </c>
      <c r="E6" s="11">
        <f>C6/F6</f>
        <v>1.0236607197671992</v>
      </c>
      <c r="F6" s="1">
        <v>325772</v>
      </c>
    </row>
    <row r="7" spans="1:6" ht="14.25">
      <c r="A7" s="12" t="s">
        <v>10</v>
      </c>
      <c r="B7" s="13">
        <v>87040</v>
      </c>
      <c r="C7" s="14">
        <v>105237</v>
      </c>
      <c r="D7" s="10">
        <f>(C7-B7)/B7</f>
        <v>0.20906479779411766</v>
      </c>
      <c r="E7" s="11">
        <f t="shared" ref="E7:E45" si="0">C7/F7</f>
        <v>2.2608761037231186</v>
      </c>
      <c r="F7" s="1">
        <v>46547</v>
      </c>
    </row>
    <row r="8" spans="1:6" ht="14.25">
      <c r="A8" s="12" t="s">
        <v>11</v>
      </c>
      <c r="B8" s="13">
        <v>125000</v>
      </c>
      <c r="C8" s="14">
        <v>39729</v>
      </c>
      <c r="D8" s="10">
        <f>(C8-B8)/B8</f>
        <v>-0.682168</v>
      </c>
      <c r="E8" s="11">
        <f t="shared" si="0"/>
        <v>0.37463577470366916</v>
      </c>
      <c r="F8" s="1">
        <v>106047</v>
      </c>
    </row>
    <row r="9" spans="1:6" ht="14.25">
      <c r="A9" s="12" t="s">
        <v>12</v>
      </c>
      <c r="B9" s="13">
        <v>42800</v>
      </c>
      <c r="C9" s="14">
        <v>51605</v>
      </c>
      <c r="D9" s="10">
        <f>(C9-B9)/B9</f>
        <v>0.20572429906542056</v>
      </c>
      <c r="E9" s="11">
        <f t="shared" si="0"/>
        <v>1.0830010493179434</v>
      </c>
      <c r="F9" s="1">
        <v>47650</v>
      </c>
    </row>
    <row r="10" spans="1:6">
      <c r="A10" s="12" t="s">
        <v>13</v>
      </c>
      <c r="B10" s="15"/>
      <c r="C10" s="15"/>
      <c r="D10" s="15"/>
      <c r="E10" s="11"/>
    </row>
    <row r="11" spans="1:6" ht="14.25">
      <c r="A11" s="12" t="s">
        <v>14</v>
      </c>
      <c r="B11" s="13">
        <v>12000</v>
      </c>
      <c r="C11" s="14">
        <v>10692</v>
      </c>
      <c r="D11" s="10">
        <f t="shared" ref="D11:D20" si="1">(C11-B11)/B11</f>
        <v>-0.109</v>
      </c>
      <c r="E11" s="11">
        <f t="shared" si="0"/>
        <v>0.89353167307370884</v>
      </c>
      <c r="F11" s="1">
        <v>11966</v>
      </c>
    </row>
    <row r="12" spans="1:6" ht="14.25">
      <c r="A12" s="12" t="s">
        <v>15</v>
      </c>
      <c r="B12" s="13">
        <v>400</v>
      </c>
      <c r="C12" s="14">
        <v>200</v>
      </c>
      <c r="D12" s="10">
        <f t="shared" si="1"/>
        <v>-0.5</v>
      </c>
      <c r="E12" s="11">
        <f t="shared" si="0"/>
        <v>0.67340067340067344</v>
      </c>
      <c r="F12" s="1">
        <v>297</v>
      </c>
    </row>
    <row r="13" spans="1:6" ht="14.25">
      <c r="A13" s="12" t="s">
        <v>16</v>
      </c>
      <c r="B13" s="13">
        <v>15000</v>
      </c>
      <c r="C13" s="14">
        <v>18444</v>
      </c>
      <c r="D13" s="10">
        <f t="shared" si="1"/>
        <v>0.2296</v>
      </c>
      <c r="E13" s="11">
        <f t="shared" si="0"/>
        <v>1.2135008882163301</v>
      </c>
      <c r="F13" s="1">
        <v>15199</v>
      </c>
    </row>
    <row r="14" spans="1:6" ht="14.25">
      <c r="A14" s="12" t="s">
        <v>17</v>
      </c>
      <c r="B14" s="13">
        <v>11000</v>
      </c>
      <c r="C14" s="14">
        <v>11595</v>
      </c>
      <c r="D14" s="10">
        <f t="shared" si="1"/>
        <v>5.4090909090909092E-2</v>
      </c>
      <c r="E14" s="11">
        <f t="shared" si="0"/>
        <v>0.94268292682926824</v>
      </c>
      <c r="F14" s="1">
        <v>12300</v>
      </c>
    </row>
    <row r="15" spans="1:6" ht="14.25">
      <c r="A15" s="12" t="s">
        <v>18</v>
      </c>
      <c r="B15" s="13">
        <v>5200</v>
      </c>
      <c r="C15" s="14">
        <v>4195</v>
      </c>
      <c r="D15" s="10">
        <f t="shared" si="1"/>
        <v>-0.19326923076923078</v>
      </c>
      <c r="E15" s="11">
        <f t="shared" si="0"/>
        <v>0.91513961605584637</v>
      </c>
      <c r="F15" s="1">
        <v>4584</v>
      </c>
    </row>
    <row r="16" spans="1:6" ht="14.25">
      <c r="A16" s="12" t="s">
        <v>19</v>
      </c>
      <c r="B16" s="13">
        <v>6000</v>
      </c>
      <c r="C16" s="14">
        <v>5641</v>
      </c>
      <c r="D16" s="10">
        <f t="shared" si="1"/>
        <v>-5.9833333333333336E-2</v>
      </c>
      <c r="E16" s="11">
        <f t="shared" si="0"/>
        <v>0.92978407779792316</v>
      </c>
      <c r="F16" s="1">
        <v>6067</v>
      </c>
    </row>
    <row r="17" spans="1:6" ht="14.25">
      <c r="A17" s="12" t="s">
        <v>20</v>
      </c>
      <c r="B17" s="13">
        <v>80000</v>
      </c>
      <c r="C17" s="14">
        <v>65646</v>
      </c>
      <c r="D17" s="10">
        <f t="shared" si="1"/>
        <v>-0.179425</v>
      </c>
      <c r="E17" s="11">
        <f t="shared" si="0"/>
        <v>1.2453474474987194</v>
      </c>
      <c r="F17" s="1">
        <v>52713</v>
      </c>
    </row>
    <row r="18" spans="1:6" ht="14.25">
      <c r="A18" s="12" t="s">
        <v>21</v>
      </c>
      <c r="B18" s="13">
        <v>1300</v>
      </c>
      <c r="C18" s="14">
        <v>1584</v>
      </c>
      <c r="D18" s="10">
        <f t="shared" si="1"/>
        <v>0.21846153846153846</v>
      </c>
      <c r="E18" s="11">
        <f t="shared" si="0"/>
        <v>1.3266331658291457</v>
      </c>
      <c r="F18" s="1">
        <v>1194</v>
      </c>
    </row>
    <row r="19" spans="1:6" ht="14.25">
      <c r="A19" s="12" t="s">
        <v>22</v>
      </c>
      <c r="B19" s="13">
        <v>5000</v>
      </c>
      <c r="C19" s="14">
        <v>1231</v>
      </c>
      <c r="D19" s="10">
        <f t="shared" si="1"/>
        <v>-0.75380000000000003</v>
      </c>
      <c r="E19" s="11">
        <f t="shared" si="0"/>
        <v>0.2663349199480744</v>
      </c>
      <c r="F19" s="1">
        <v>4622</v>
      </c>
    </row>
    <row r="20" spans="1:6" ht="14.25">
      <c r="A20" s="12" t="s">
        <v>23</v>
      </c>
      <c r="B20" s="13">
        <v>18000</v>
      </c>
      <c r="C20" s="14">
        <v>17681</v>
      </c>
      <c r="D20" s="10">
        <f t="shared" si="1"/>
        <v>-1.7722222222222223E-2</v>
      </c>
      <c r="E20" s="11">
        <f t="shared" si="0"/>
        <v>1.0660195345472085</v>
      </c>
      <c r="F20" s="1">
        <v>16586</v>
      </c>
    </row>
    <row r="21" spans="1:6">
      <c r="A21" s="12" t="s">
        <v>24</v>
      </c>
      <c r="B21" s="16"/>
      <c r="C21" s="17"/>
      <c r="D21" s="10"/>
      <c r="E21" s="11"/>
    </row>
    <row r="22" spans="1:6">
      <c r="A22" s="12" t="s">
        <v>25</v>
      </c>
      <c r="B22" s="16"/>
      <c r="C22" s="17"/>
      <c r="D22" s="10"/>
      <c r="E22" s="11"/>
    </row>
    <row r="23" spans="1:6">
      <c r="A23" s="8" t="s">
        <v>26</v>
      </c>
      <c r="B23" s="9">
        <f>SUM(B24:B31)</f>
        <v>158200</v>
      </c>
      <c r="C23" s="9">
        <f>SUM(C24:C31)</f>
        <v>188269</v>
      </c>
      <c r="D23" s="10">
        <f t="shared" ref="D23:D28" si="2">(C23-B23)/B23</f>
        <v>0.19006953223767384</v>
      </c>
      <c r="E23" s="11">
        <f t="shared" si="0"/>
        <v>0.64099866535926353</v>
      </c>
      <c r="F23" s="1">
        <f>SUM(F24:F31)</f>
        <v>293712</v>
      </c>
    </row>
    <row r="24" spans="1:6" ht="14.25">
      <c r="A24" s="12" t="s">
        <v>27</v>
      </c>
      <c r="B24" s="13">
        <v>28000</v>
      </c>
      <c r="C24" s="14">
        <v>25687</v>
      </c>
      <c r="D24" s="10">
        <f t="shared" si="2"/>
        <v>-8.2607142857142851E-2</v>
      </c>
      <c r="E24" s="11">
        <f t="shared" si="0"/>
        <v>0.51370917744935307</v>
      </c>
      <c r="F24" s="1">
        <v>50003</v>
      </c>
    </row>
    <row r="25" spans="1:6" ht="14.25">
      <c r="A25" s="12" t="s">
        <v>28</v>
      </c>
      <c r="B25" s="13">
        <v>7400</v>
      </c>
      <c r="C25" s="14">
        <v>7344</v>
      </c>
      <c r="D25" s="10">
        <f t="shared" si="2"/>
        <v>-7.5675675675675675E-3</v>
      </c>
      <c r="E25" s="11">
        <f t="shared" si="0"/>
        <v>1.0215607177632493</v>
      </c>
      <c r="F25" s="1">
        <v>7189</v>
      </c>
    </row>
    <row r="26" spans="1:6" ht="14.25">
      <c r="A26" s="12" t="s">
        <v>29</v>
      </c>
      <c r="B26" s="13">
        <v>3700</v>
      </c>
      <c r="C26" s="14">
        <v>4671</v>
      </c>
      <c r="D26" s="10">
        <f t="shared" si="2"/>
        <v>0.26243243243243242</v>
      </c>
      <c r="E26" s="11">
        <f t="shared" si="0"/>
        <v>1.2459322485996265</v>
      </c>
      <c r="F26" s="1">
        <v>3749</v>
      </c>
    </row>
    <row r="27" spans="1:6" ht="14.25">
      <c r="A27" s="12" t="s">
        <v>30</v>
      </c>
      <c r="B27" s="13">
        <v>5000</v>
      </c>
      <c r="C27" s="14">
        <v>3524</v>
      </c>
      <c r="D27" s="10">
        <f t="shared" si="2"/>
        <v>-0.29520000000000002</v>
      </c>
      <c r="E27" s="11">
        <f t="shared" si="0"/>
        <v>5.2601725527659196E-2</v>
      </c>
      <c r="F27" s="1">
        <v>66994</v>
      </c>
    </row>
    <row r="28" spans="1:6" ht="14.25">
      <c r="A28" s="12" t="s">
        <v>31</v>
      </c>
      <c r="B28" s="13">
        <v>114100</v>
      </c>
      <c r="C28" s="14">
        <v>146842</v>
      </c>
      <c r="D28" s="10">
        <f t="shared" si="2"/>
        <v>0.28695880806310253</v>
      </c>
      <c r="E28" s="11">
        <f t="shared" si="0"/>
        <v>0.88578563845188685</v>
      </c>
      <c r="F28" s="1">
        <v>165776</v>
      </c>
    </row>
    <row r="29" spans="1:6">
      <c r="A29" s="12" t="s">
        <v>32</v>
      </c>
      <c r="B29" s="16"/>
      <c r="C29" s="17"/>
      <c r="D29" s="10"/>
      <c r="E29" s="11"/>
    </row>
    <row r="30" spans="1:6">
      <c r="A30" s="12" t="s">
        <v>33</v>
      </c>
      <c r="B30" s="16"/>
      <c r="C30" s="17"/>
      <c r="D30" s="10"/>
      <c r="E30" s="11"/>
    </row>
    <row r="31" spans="1:6">
      <c r="A31" s="12" t="s">
        <v>34</v>
      </c>
      <c r="B31" s="16"/>
      <c r="C31" s="17">
        <v>201</v>
      </c>
      <c r="D31" s="10"/>
      <c r="E31" s="11">
        <f t="shared" si="0"/>
        <v>201</v>
      </c>
      <c r="F31" s="1">
        <v>1</v>
      </c>
    </row>
    <row r="32" spans="1:6">
      <c r="A32" s="18" t="s">
        <v>35</v>
      </c>
      <c r="B32" s="9">
        <f>B6+B23</f>
        <v>566940</v>
      </c>
      <c r="C32" s="9">
        <f>C6+C23</f>
        <v>521749</v>
      </c>
      <c r="D32" s="10">
        <f>(C32-B32)/B32</f>
        <v>-7.9710374995590361E-2</v>
      </c>
      <c r="E32" s="11">
        <f t="shared" si="0"/>
        <v>0.84223159920191648</v>
      </c>
      <c r="F32" s="1">
        <f>F6+F23</f>
        <v>619484</v>
      </c>
    </row>
    <row r="33" spans="1:6">
      <c r="A33" s="19" t="s">
        <v>36</v>
      </c>
      <c r="B33" s="16"/>
      <c r="C33" s="17"/>
      <c r="D33" s="10"/>
      <c r="E33" s="11"/>
    </row>
    <row r="34" spans="1:6">
      <c r="A34" s="19" t="s">
        <v>37</v>
      </c>
      <c r="B34" s="20">
        <f>B35+B40+B41+B42</f>
        <v>152728</v>
      </c>
      <c r="C34" s="20">
        <f>C35+C40+C41+C42+C43</f>
        <v>323328</v>
      </c>
      <c r="D34" s="10">
        <f>(C34-B34)/B34</f>
        <v>1.117018490388141</v>
      </c>
      <c r="E34" s="11">
        <f t="shared" si="0"/>
        <v>1.1157628838230118</v>
      </c>
      <c r="F34" s="1">
        <f>F35+F40+F41+F42+F43</f>
        <v>289782</v>
      </c>
    </row>
    <row r="35" spans="1:6">
      <c r="A35" s="21" t="s">
        <v>38</v>
      </c>
      <c r="B35" s="20">
        <v>40728</v>
      </c>
      <c r="C35" s="22">
        <v>107077</v>
      </c>
      <c r="D35" s="10">
        <f>(C35-B35)/B35</f>
        <v>1.6290758200746416</v>
      </c>
      <c r="E35" s="11">
        <f t="shared" si="0"/>
        <v>1.0878823899946153</v>
      </c>
      <c r="F35" s="1">
        <f>SUM(F36:F38)</f>
        <v>98427</v>
      </c>
    </row>
    <row r="36" spans="1:6">
      <c r="A36" s="23" t="s">
        <v>39</v>
      </c>
      <c r="B36" s="20">
        <v>7017</v>
      </c>
      <c r="C36" s="22">
        <v>22452</v>
      </c>
      <c r="D36" s="10">
        <f>(C36-B36)/B36</f>
        <v>2.1996579734929456</v>
      </c>
      <c r="E36" s="11">
        <f t="shared" si="0"/>
        <v>3.1996579734929456</v>
      </c>
      <c r="F36" s="1">
        <v>7017</v>
      </c>
    </row>
    <row r="37" spans="1:6">
      <c r="A37" s="23" t="s">
        <v>40</v>
      </c>
      <c r="B37" s="20">
        <v>33711</v>
      </c>
      <c r="C37" s="22">
        <v>43318</v>
      </c>
      <c r="D37" s="10">
        <f>(C37-B37)/B37</f>
        <v>0.28498116341846874</v>
      </c>
      <c r="E37" s="11">
        <f t="shared" si="0"/>
        <v>0.9876424988600091</v>
      </c>
      <c r="F37" s="1">
        <v>43860</v>
      </c>
    </row>
    <row r="38" spans="1:6">
      <c r="A38" s="23" t="s">
        <v>41</v>
      </c>
      <c r="B38" s="20"/>
      <c r="C38" s="22">
        <v>41307</v>
      </c>
      <c r="D38" s="10"/>
      <c r="E38" s="11">
        <f t="shared" si="0"/>
        <v>0.86870662460567827</v>
      </c>
      <c r="F38" s="1">
        <v>47550</v>
      </c>
    </row>
    <row r="39" spans="1:6">
      <c r="A39" s="24" t="s">
        <v>42</v>
      </c>
      <c r="B39" s="20"/>
      <c r="C39" s="22"/>
      <c r="D39" s="10"/>
      <c r="E39" s="11"/>
    </row>
    <row r="40" spans="1:6">
      <c r="A40" s="25" t="s">
        <v>43</v>
      </c>
      <c r="B40" s="20">
        <v>51800</v>
      </c>
      <c r="C40" s="22">
        <v>51800</v>
      </c>
      <c r="D40" s="10">
        <f>(C40-B40)/B40</f>
        <v>0</v>
      </c>
      <c r="E40" s="11">
        <f t="shared" si="0"/>
        <v>1.1277540712357399</v>
      </c>
      <c r="F40" s="1">
        <v>45932</v>
      </c>
    </row>
    <row r="41" spans="1:6">
      <c r="A41" s="21" t="s">
        <v>44</v>
      </c>
      <c r="B41" s="20">
        <v>45000</v>
      </c>
      <c r="C41" s="22">
        <v>77502</v>
      </c>
      <c r="D41" s="10">
        <f>(C41-B41)/B41</f>
        <v>0.72226666666666661</v>
      </c>
      <c r="E41" s="11">
        <f t="shared" si="0"/>
        <v>1.7619296610362152</v>
      </c>
      <c r="F41" s="1">
        <v>43987</v>
      </c>
    </row>
    <row r="42" spans="1:6">
      <c r="A42" s="25" t="s">
        <v>45</v>
      </c>
      <c r="B42" s="20">
        <v>15200</v>
      </c>
      <c r="C42" s="22">
        <v>16599</v>
      </c>
      <c r="D42" s="10">
        <f>(C42-B42)/B42</f>
        <v>9.2039473684210532E-2</v>
      </c>
      <c r="E42" s="11">
        <f t="shared" si="0"/>
        <v>0.30033110785431255</v>
      </c>
      <c r="F42" s="1">
        <v>55269</v>
      </c>
    </row>
    <row r="43" spans="1:6">
      <c r="A43" s="26" t="s">
        <v>46</v>
      </c>
      <c r="B43" s="20"/>
      <c r="C43" s="22">
        <v>70350</v>
      </c>
      <c r="D43" s="10"/>
      <c r="E43" s="11">
        <f t="shared" si="0"/>
        <v>1.5238157125219312</v>
      </c>
      <c r="F43" s="1">
        <v>46167</v>
      </c>
    </row>
    <row r="44" spans="1:6">
      <c r="A44" s="25" t="s">
        <v>47</v>
      </c>
      <c r="B44" s="16"/>
      <c r="C44" s="17"/>
      <c r="D44" s="10"/>
      <c r="E44" s="11"/>
    </row>
    <row r="45" spans="1:6">
      <c r="A45" s="18" t="s">
        <v>48</v>
      </c>
      <c r="B45" s="9">
        <f>B6+B23+B33+B34</f>
        <v>719668</v>
      </c>
      <c r="C45" s="9">
        <f>C6+C23+C33+C34</f>
        <v>845077</v>
      </c>
      <c r="D45" s="10">
        <f>(C45-B45)/B45</f>
        <v>0.17425951966740219</v>
      </c>
      <c r="E45" s="11">
        <f t="shared" si="0"/>
        <v>0.92940569646286131</v>
      </c>
      <c r="F45" s="1">
        <f>F6+F23+F33+F34</f>
        <v>909266</v>
      </c>
    </row>
  </sheetData>
  <protectedRanges>
    <protectedRange sqref="C20" name="区域1_1_1"/>
    <protectedRange sqref="C26:C27" name="区域2_1_1_1"/>
    <protectedRange sqref="C28" name="区域3_1_1_1"/>
  </protectedRanges>
  <mergeCells count="2">
    <mergeCell ref="A1:E1"/>
    <mergeCell ref="A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D17" sqref="D17:D22"/>
    </sheetView>
  </sheetViews>
  <sheetFormatPr defaultRowHeight="13.5"/>
  <cols>
    <col min="1" max="1" width="27.375" style="1" customWidth="1"/>
    <col min="2" max="2" width="12.125" style="1" customWidth="1"/>
    <col min="3" max="3" width="10.625" style="1" customWidth="1"/>
    <col min="4" max="4" width="14.25" style="1" customWidth="1"/>
    <col min="5" max="5" width="14.375" style="1" customWidth="1"/>
    <col min="6" max="16384" width="9" style="1"/>
  </cols>
  <sheetData>
    <row r="1" spans="1:6" ht="14.25">
      <c r="A1" s="7" t="s">
        <v>1390</v>
      </c>
    </row>
    <row r="2" spans="1:6" ht="20.25">
      <c r="A2" s="170" t="s">
        <v>1391</v>
      </c>
      <c r="B2" s="170"/>
      <c r="C2" s="170"/>
      <c r="D2" s="170"/>
      <c r="E2" s="170"/>
    </row>
    <row r="3" spans="1:6" ht="14.25">
      <c r="A3" s="159" t="s">
        <v>1598</v>
      </c>
      <c r="B3" s="3"/>
      <c r="E3" s="4" t="s">
        <v>2</v>
      </c>
    </row>
    <row r="4" spans="1:6" ht="27">
      <c r="A4" s="92" t="s">
        <v>1367</v>
      </c>
      <c r="B4" s="5" t="s">
        <v>4</v>
      </c>
      <c r="C4" s="6" t="s">
        <v>5</v>
      </c>
      <c r="D4" s="6" t="s">
        <v>6</v>
      </c>
      <c r="E4" s="6" t="s">
        <v>7</v>
      </c>
      <c r="F4" s="1">
        <v>2015</v>
      </c>
    </row>
    <row r="5" spans="1:6">
      <c r="A5" s="12" t="s">
        <v>1392</v>
      </c>
      <c r="B5" s="12"/>
      <c r="C5" s="12"/>
      <c r="D5" s="12"/>
      <c r="E5" s="15"/>
    </row>
    <row r="6" spans="1:6">
      <c r="A6" s="12" t="s">
        <v>1393</v>
      </c>
      <c r="B6" s="12"/>
      <c r="C6" s="12">
        <v>777</v>
      </c>
      <c r="D6" s="12"/>
      <c r="E6" s="32">
        <f>C6/F6</f>
        <v>0.73649289099526072</v>
      </c>
      <c r="F6" s="1">
        <v>1055</v>
      </c>
    </row>
    <row r="7" spans="1:6">
      <c r="A7" s="12" t="s">
        <v>1394</v>
      </c>
      <c r="B7" s="12"/>
      <c r="C7" s="12"/>
      <c r="D7" s="12"/>
      <c r="E7" s="32"/>
    </row>
    <row r="8" spans="1:6">
      <c r="A8" s="12" t="s">
        <v>1395</v>
      </c>
      <c r="B8" s="12">
        <v>423400</v>
      </c>
      <c r="C8" s="12">
        <v>226643</v>
      </c>
      <c r="D8" s="93">
        <f>C8/B8</f>
        <v>0.53529286726499758</v>
      </c>
      <c r="E8" s="32">
        <f t="shared" ref="E8:E24" si="0">C8/F8</f>
        <v>0.7760577173302653</v>
      </c>
      <c r="F8" s="1">
        <v>292044</v>
      </c>
    </row>
    <row r="9" spans="1:6">
      <c r="A9" s="12" t="s">
        <v>1396</v>
      </c>
      <c r="B9" s="12"/>
      <c r="C9" s="12">
        <v>796</v>
      </c>
      <c r="D9" s="93"/>
      <c r="E9" s="32">
        <f t="shared" si="0"/>
        <v>0.89137737961926089</v>
      </c>
      <c r="F9" s="1">
        <v>893</v>
      </c>
    </row>
    <row r="10" spans="1:6">
      <c r="A10" s="12" t="s">
        <v>1397</v>
      </c>
      <c r="B10" s="12"/>
      <c r="C10" s="12"/>
      <c r="D10" s="93"/>
      <c r="E10" s="32"/>
    </row>
    <row r="11" spans="1:6">
      <c r="A11" s="12" t="s">
        <v>1398</v>
      </c>
      <c r="B11" s="12"/>
      <c r="C11" s="12"/>
      <c r="D11" s="93"/>
      <c r="E11" s="32"/>
      <c r="F11" s="1">
        <v>315</v>
      </c>
    </row>
    <row r="12" spans="1:6">
      <c r="A12" s="12" t="s">
        <v>1399</v>
      </c>
      <c r="B12" s="12"/>
      <c r="C12" s="12">
        <v>5</v>
      </c>
      <c r="D12" s="93"/>
      <c r="E12" s="32"/>
    </row>
    <row r="13" spans="1:6">
      <c r="A13" s="12" t="s">
        <v>1400</v>
      </c>
      <c r="B13" s="12">
        <v>4300</v>
      </c>
      <c r="C13" s="12">
        <v>5244</v>
      </c>
      <c r="D13" s="93">
        <f>C13/B13</f>
        <v>1.2195348837209303</v>
      </c>
      <c r="E13" s="32">
        <f t="shared" si="0"/>
        <v>1.1372804163955759</v>
      </c>
      <c r="F13" s="1">
        <v>4611</v>
      </c>
    </row>
    <row r="14" spans="1:6">
      <c r="A14" s="12" t="s">
        <v>1401</v>
      </c>
      <c r="B14" s="12"/>
      <c r="C14" s="12">
        <v>1685</v>
      </c>
      <c r="D14" s="93"/>
      <c r="E14" s="32"/>
    </row>
    <row r="15" spans="1:6">
      <c r="A15" s="12" t="s">
        <v>1402</v>
      </c>
      <c r="B15" s="12"/>
      <c r="C15" s="12"/>
      <c r="D15" s="93"/>
      <c r="E15" s="32"/>
      <c r="F15" s="1">
        <v>35</v>
      </c>
    </row>
    <row r="16" spans="1:6">
      <c r="A16" s="70" t="s">
        <v>1403</v>
      </c>
      <c r="B16" s="12">
        <f>SUM(B5:B15)</f>
        <v>427700</v>
      </c>
      <c r="C16" s="12">
        <f>SUM(C5:C15)</f>
        <v>235150</v>
      </c>
      <c r="D16" s="93">
        <f>C16/B16</f>
        <v>0.54980126256722006</v>
      </c>
      <c r="E16" s="32">
        <f t="shared" si="0"/>
        <v>0.78657849227136034</v>
      </c>
      <c r="F16" s="1">
        <f>SUM(F6:F15)</f>
        <v>298953</v>
      </c>
    </row>
    <row r="17" spans="1:6">
      <c r="A17" s="8" t="s">
        <v>1404</v>
      </c>
      <c r="B17" s="12"/>
      <c r="C17" s="12"/>
      <c r="D17" s="93"/>
      <c r="E17" s="32"/>
    </row>
    <row r="18" spans="1:6">
      <c r="A18" s="8" t="s">
        <v>84</v>
      </c>
      <c r="B18" s="12"/>
      <c r="C18" s="12">
        <f>SUM(C19:C23)</f>
        <v>108192</v>
      </c>
      <c r="D18" s="93"/>
      <c r="E18" s="32">
        <f t="shared" si="0"/>
        <v>1.2767825532818806</v>
      </c>
      <c r="F18" s="1">
        <f>SUM(F20:F23)</f>
        <v>84738</v>
      </c>
    </row>
    <row r="19" spans="1:6">
      <c r="A19" s="94" t="s">
        <v>1405</v>
      </c>
      <c r="B19" s="12"/>
      <c r="C19" s="12"/>
      <c r="D19" s="93"/>
      <c r="E19" s="32"/>
    </row>
    <row r="20" spans="1:6">
      <c r="A20" s="94" t="s">
        <v>1406</v>
      </c>
      <c r="B20" s="12"/>
      <c r="C20" s="12">
        <v>2801</v>
      </c>
      <c r="D20" s="93"/>
      <c r="E20" s="32"/>
    </row>
    <row r="21" spans="1:6">
      <c r="A21" s="94" t="s">
        <v>1407</v>
      </c>
      <c r="B21" s="12"/>
      <c r="C21" s="12">
        <v>1399</v>
      </c>
      <c r="D21" s="93"/>
      <c r="E21" s="32">
        <f t="shared" si="0"/>
        <v>2.5531526599142259E-2</v>
      </c>
      <c r="F21" s="1">
        <v>54795</v>
      </c>
    </row>
    <row r="22" spans="1:6">
      <c r="A22" s="94" t="s">
        <v>1408</v>
      </c>
      <c r="B22" s="12"/>
      <c r="C22" s="12">
        <v>60510</v>
      </c>
      <c r="D22" s="93"/>
      <c r="E22" s="32"/>
    </row>
    <row r="23" spans="1:6">
      <c r="A23" s="94" t="s">
        <v>1409</v>
      </c>
      <c r="B23" s="12">
        <v>29290</v>
      </c>
      <c r="C23" s="12">
        <v>43482</v>
      </c>
      <c r="D23" s="93">
        <f t="shared" ref="D23:D24" si="1">C23/B23</f>
        <v>1.4845339706384431</v>
      </c>
      <c r="E23" s="32">
        <f t="shared" si="0"/>
        <v>1.4521591022943592</v>
      </c>
      <c r="F23" s="1">
        <v>29943</v>
      </c>
    </row>
    <row r="24" spans="1:6">
      <c r="A24" s="70" t="s">
        <v>82</v>
      </c>
      <c r="B24" s="12">
        <v>456990</v>
      </c>
      <c r="C24" s="12">
        <f>C16+C18</f>
        <v>343342</v>
      </c>
      <c r="D24" s="93">
        <f t="shared" si="1"/>
        <v>0.75131184489813785</v>
      </c>
      <c r="E24" s="32">
        <f t="shared" si="0"/>
        <v>0.89483985811499356</v>
      </c>
      <c r="F24" s="1">
        <f>F16+F18</f>
        <v>383691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A3" sqref="A3"/>
    </sheetView>
  </sheetViews>
  <sheetFormatPr defaultRowHeight="13.5"/>
  <cols>
    <col min="1" max="1" width="38.75" style="1" customWidth="1"/>
    <col min="2" max="3" width="9" style="1"/>
    <col min="4" max="5" width="12.25" style="1" customWidth="1"/>
    <col min="6" max="16384" width="9" style="1"/>
  </cols>
  <sheetData>
    <row r="1" spans="1:6" ht="14.25">
      <c r="A1" s="7" t="s">
        <v>1410</v>
      </c>
    </row>
    <row r="2" spans="1:6" ht="20.25">
      <c r="A2" s="170" t="s">
        <v>1411</v>
      </c>
      <c r="B2" s="170"/>
      <c r="C2" s="170"/>
      <c r="D2" s="170"/>
      <c r="E2" s="170"/>
    </row>
    <row r="3" spans="1:6" ht="14.25">
      <c r="A3" s="159" t="s">
        <v>1598</v>
      </c>
      <c r="B3" s="3"/>
      <c r="E3" s="4" t="s">
        <v>2</v>
      </c>
    </row>
    <row r="4" spans="1:6" ht="34.15" customHeight="1">
      <c r="A4" s="92" t="s">
        <v>1367</v>
      </c>
      <c r="B4" s="5" t="s">
        <v>4</v>
      </c>
      <c r="C4" s="6" t="s">
        <v>5</v>
      </c>
      <c r="D4" s="6" t="s">
        <v>6</v>
      </c>
      <c r="E4" s="6" t="s">
        <v>7</v>
      </c>
      <c r="F4" s="1">
        <v>2015</v>
      </c>
    </row>
    <row r="5" spans="1:6" s="95" customFormat="1" ht="18" customHeight="1">
      <c r="A5" s="86" t="s">
        <v>1368</v>
      </c>
      <c r="B5" s="87"/>
      <c r="C5" s="87"/>
      <c r="D5" s="87"/>
      <c r="E5" s="88"/>
    </row>
    <row r="6" spans="1:6" s="95" customFormat="1" ht="18" customHeight="1">
      <c r="A6" s="86" t="s">
        <v>1369</v>
      </c>
      <c r="B6" s="12"/>
      <c r="C6" s="12"/>
      <c r="D6" s="12"/>
      <c r="E6" s="88"/>
    </row>
    <row r="7" spans="1:6" s="95" customFormat="1" ht="18" customHeight="1">
      <c r="A7" s="86" t="s">
        <v>1370</v>
      </c>
      <c r="B7" s="12">
        <v>3000</v>
      </c>
      <c r="C7" s="12">
        <v>2240</v>
      </c>
      <c r="D7" s="93">
        <v>0.74670000000000003</v>
      </c>
      <c r="E7" s="90">
        <f>C7/F7</f>
        <v>0.85528827796869034</v>
      </c>
      <c r="F7" s="95">
        <v>2619</v>
      </c>
    </row>
    <row r="8" spans="1:6" s="95" customFormat="1" ht="18" customHeight="1">
      <c r="A8" s="86" t="s">
        <v>1371</v>
      </c>
      <c r="B8" s="12">
        <v>12750</v>
      </c>
      <c r="C8" s="12">
        <v>6800</v>
      </c>
      <c r="D8" s="93">
        <v>0.5333</v>
      </c>
      <c r="E8" s="90">
        <f t="shared" ref="E8:E28" si="0">C8/F8</f>
        <v>2.6973423244744148</v>
      </c>
      <c r="F8" s="95">
        <v>2521</v>
      </c>
    </row>
    <row r="9" spans="1:6" s="95" customFormat="1" ht="18" customHeight="1">
      <c r="A9" s="86" t="s">
        <v>1372</v>
      </c>
      <c r="B9" s="12">
        <v>500</v>
      </c>
      <c r="C9" s="12">
        <v>486</v>
      </c>
      <c r="D9" s="93">
        <v>0.97199999999999998</v>
      </c>
      <c r="E9" s="90">
        <f t="shared" si="0"/>
        <v>1.6363636363636365</v>
      </c>
      <c r="F9" s="95">
        <v>297</v>
      </c>
    </row>
    <row r="10" spans="1:6" s="95" customFormat="1" ht="18" customHeight="1">
      <c r="A10" s="86" t="s">
        <v>1373</v>
      </c>
      <c r="B10" s="12">
        <v>399750</v>
      </c>
      <c r="C10" s="12">
        <v>211804</v>
      </c>
      <c r="D10" s="93">
        <v>0.52980000000000005</v>
      </c>
      <c r="E10" s="90">
        <f t="shared" si="0"/>
        <v>2.5396163069544366</v>
      </c>
      <c r="F10" s="95">
        <v>83400</v>
      </c>
    </row>
    <row r="11" spans="1:6" s="95" customFormat="1" ht="18" customHeight="1">
      <c r="A11" s="86" t="s">
        <v>1374</v>
      </c>
      <c r="B11" s="12"/>
      <c r="C11" s="12"/>
      <c r="D11" s="93"/>
      <c r="E11" s="90"/>
    </row>
    <row r="12" spans="1:6" s="95" customFormat="1" ht="18" customHeight="1">
      <c r="A12" s="86" t="s">
        <v>1375</v>
      </c>
      <c r="B12" s="12">
        <v>1000</v>
      </c>
      <c r="C12" s="12">
        <v>984</v>
      </c>
      <c r="D12" s="93">
        <v>0.98399999999999999</v>
      </c>
      <c r="E12" s="90">
        <f t="shared" si="0"/>
        <v>0.97233201581027673</v>
      </c>
      <c r="F12" s="95">
        <v>1012</v>
      </c>
    </row>
    <row r="13" spans="1:6" s="95" customFormat="1" ht="18" customHeight="1">
      <c r="A13" s="86" t="s">
        <v>1376</v>
      </c>
      <c r="B13" s="12">
        <v>5000</v>
      </c>
      <c r="C13" s="12">
        <v>2347</v>
      </c>
      <c r="D13" s="93">
        <v>0.46939999999999998</v>
      </c>
      <c r="E13" s="90">
        <f t="shared" si="0"/>
        <v>0.5203991130820399</v>
      </c>
      <c r="F13" s="95">
        <v>4510</v>
      </c>
    </row>
    <row r="14" spans="1:6" s="95" customFormat="1" ht="18" customHeight="1">
      <c r="A14" s="86" t="s">
        <v>1377</v>
      </c>
      <c r="B14" s="12"/>
      <c r="C14" s="12"/>
      <c r="D14" s="93"/>
      <c r="E14" s="90"/>
    </row>
    <row r="15" spans="1:6" s="95" customFormat="1" ht="18" customHeight="1">
      <c r="A15" s="86" t="s">
        <v>1378</v>
      </c>
      <c r="B15" s="12"/>
      <c r="C15" s="12"/>
      <c r="D15" s="93"/>
      <c r="E15" s="90"/>
    </row>
    <row r="16" spans="1:6" s="95" customFormat="1" ht="18" customHeight="1">
      <c r="A16" s="86" t="s">
        <v>1379</v>
      </c>
      <c r="B16" s="12">
        <v>2400</v>
      </c>
      <c r="C16" s="12">
        <v>2756</v>
      </c>
      <c r="D16" s="93">
        <v>1.1483000000000001</v>
      </c>
      <c r="E16" s="90">
        <f t="shared" si="0"/>
        <v>1.184866723989682</v>
      </c>
      <c r="F16" s="95">
        <v>2326</v>
      </c>
    </row>
    <row r="17" spans="1:6" s="95" customFormat="1" ht="18" customHeight="1">
      <c r="A17" s="86" t="s">
        <v>1380</v>
      </c>
      <c r="B17" s="12"/>
      <c r="C17" s="12"/>
      <c r="D17" s="93"/>
      <c r="E17" s="90"/>
    </row>
    <row r="18" spans="1:6" s="95" customFormat="1" ht="18" customHeight="1">
      <c r="A18" s="86" t="s">
        <v>1381</v>
      </c>
      <c r="B18" s="12">
        <v>3300</v>
      </c>
      <c r="C18" s="12">
        <v>396</v>
      </c>
      <c r="D18" s="93">
        <v>0.12</v>
      </c>
      <c r="E18" s="90">
        <f t="shared" si="0"/>
        <v>8.6444007858546168E-2</v>
      </c>
      <c r="F18" s="95">
        <v>4581</v>
      </c>
    </row>
    <row r="19" spans="1:6" s="95" customFormat="1" ht="18" customHeight="1">
      <c r="A19" s="88"/>
      <c r="B19" s="12"/>
      <c r="C19" s="12"/>
      <c r="D19" s="93"/>
      <c r="E19" s="90"/>
    </row>
    <row r="20" spans="1:6" s="95" customFormat="1" ht="18" customHeight="1">
      <c r="A20" s="70" t="s">
        <v>1412</v>
      </c>
      <c r="B20" s="12">
        <v>427700</v>
      </c>
      <c r="C20" s="12">
        <v>227813</v>
      </c>
      <c r="D20" s="93">
        <v>0.53259999999999996</v>
      </c>
      <c r="E20" s="90">
        <f t="shared" si="0"/>
        <v>2.2496494381134835</v>
      </c>
      <c r="F20" s="95">
        <f>SUM(F7:F19)</f>
        <v>101266</v>
      </c>
    </row>
    <row r="21" spans="1:6" s="95" customFormat="1" ht="18" customHeight="1">
      <c r="A21" s="8" t="s">
        <v>1413</v>
      </c>
      <c r="B21" s="12"/>
      <c r="C21" s="12"/>
      <c r="D21" s="12"/>
      <c r="E21" s="90"/>
    </row>
    <row r="22" spans="1:6" s="95" customFormat="1" ht="18" customHeight="1">
      <c r="A22" s="8" t="s">
        <v>1414</v>
      </c>
      <c r="B22" s="12">
        <v>24006</v>
      </c>
      <c r="C22" s="12">
        <v>110245</v>
      </c>
      <c r="D22" s="12"/>
      <c r="E22" s="90">
        <f t="shared" si="0"/>
        <v>0.40838136585221296</v>
      </c>
      <c r="F22" s="95">
        <f>SUM(F23:F27)</f>
        <v>269956</v>
      </c>
    </row>
    <row r="23" spans="1:6" s="95" customFormat="1" ht="18" customHeight="1">
      <c r="A23" s="91" t="s">
        <v>1385</v>
      </c>
      <c r="B23" s="12"/>
      <c r="C23" s="12">
        <v>6980</v>
      </c>
      <c r="D23" s="12"/>
      <c r="E23" s="90">
        <f t="shared" si="0"/>
        <v>1.2790910756826095</v>
      </c>
      <c r="F23" s="95">
        <v>5457</v>
      </c>
    </row>
    <row r="24" spans="1:6" s="95" customFormat="1" ht="18" customHeight="1">
      <c r="A24" s="91" t="s">
        <v>1386</v>
      </c>
      <c r="B24" s="12"/>
      <c r="C24" s="12"/>
      <c r="D24" s="12"/>
      <c r="E24" s="90"/>
    </row>
    <row r="25" spans="1:6" s="95" customFormat="1" ht="18" customHeight="1">
      <c r="A25" s="91" t="s">
        <v>1415</v>
      </c>
      <c r="B25" s="12">
        <v>24006</v>
      </c>
      <c r="C25" s="12">
        <v>24006</v>
      </c>
      <c r="D25" s="12"/>
      <c r="E25" s="90">
        <f t="shared" si="0"/>
        <v>0.10551716862703729</v>
      </c>
      <c r="F25" s="95">
        <v>227508</v>
      </c>
    </row>
    <row r="26" spans="1:6" s="95" customFormat="1" ht="18" customHeight="1">
      <c r="A26" s="12" t="s">
        <v>1416</v>
      </c>
      <c r="B26" s="12"/>
      <c r="C26" s="12">
        <v>9</v>
      </c>
      <c r="D26" s="12"/>
      <c r="E26" s="90">
        <f t="shared" si="0"/>
        <v>2.7474204774406252E-4</v>
      </c>
      <c r="F26" s="95">
        <v>32758</v>
      </c>
    </row>
    <row r="27" spans="1:6" s="95" customFormat="1" ht="18" customHeight="1">
      <c r="A27" s="12" t="s">
        <v>1417</v>
      </c>
      <c r="B27" s="12"/>
      <c r="C27" s="12">
        <v>79250</v>
      </c>
      <c r="D27" s="12"/>
      <c r="E27" s="90">
        <f t="shared" si="0"/>
        <v>18.72194660996929</v>
      </c>
      <c r="F27" s="95">
        <v>4233</v>
      </c>
    </row>
    <row r="28" spans="1:6" s="95" customFormat="1" ht="18" customHeight="1">
      <c r="A28" s="70" t="s">
        <v>1418</v>
      </c>
      <c r="B28" s="12">
        <v>451706</v>
      </c>
      <c r="C28" s="12">
        <v>338058</v>
      </c>
      <c r="D28" s="88"/>
      <c r="E28" s="90">
        <f t="shared" si="0"/>
        <v>0.91066262236613127</v>
      </c>
      <c r="F28" s="95">
        <f>F20+F22</f>
        <v>371222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H18" sqref="H18"/>
    </sheetView>
  </sheetViews>
  <sheetFormatPr defaultRowHeight="13.5"/>
  <cols>
    <col min="1" max="1" width="57" style="1" customWidth="1"/>
    <col min="2" max="3" width="10.625" style="1" customWidth="1"/>
    <col min="4" max="4" width="11.125" style="1" customWidth="1"/>
    <col min="5" max="5" width="12.25" style="1" customWidth="1"/>
    <col min="6" max="16384" width="9" style="1"/>
  </cols>
  <sheetData>
    <row r="1" spans="1:6" ht="19.899999999999999" customHeight="1">
      <c r="A1" s="7" t="s">
        <v>1419</v>
      </c>
    </row>
    <row r="2" spans="1:6" ht="25.9" customHeight="1">
      <c r="A2" s="170" t="s">
        <v>1420</v>
      </c>
      <c r="B2" s="170"/>
      <c r="C2" s="170"/>
      <c r="D2" s="170"/>
      <c r="E2" s="170"/>
    </row>
    <row r="3" spans="1:6" ht="14.25">
      <c r="A3" s="159" t="s">
        <v>1598</v>
      </c>
      <c r="B3" s="3"/>
      <c r="E3" s="4" t="s">
        <v>2</v>
      </c>
    </row>
    <row r="4" spans="1:6" ht="31.9" customHeight="1">
      <c r="A4" s="70" t="s">
        <v>1367</v>
      </c>
      <c r="B4" s="5" t="s">
        <v>4</v>
      </c>
      <c r="C4" s="6" t="s">
        <v>5</v>
      </c>
      <c r="D4" s="6" t="s">
        <v>6</v>
      </c>
      <c r="E4" s="6" t="s">
        <v>7</v>
      </c>
      <c r="F4" s="1">
        <v>2015</v>
      </c>
    </row>
    <row r="5" spans="1:6">
      <c r="A5" s="12" t="s">
        <v>1392</v>
      </c>
      <c r="B5" s="12"/>
      <c r="C5" s="12"/>
      <c r="D5" s="12"/>
      <c r="E5" s="15"/>
    </row>
    <row r="6" spans="1:6">
      <c r="A6" s="28" t="s">
        <v>1421</v>
      </c>
      <c r="B6" s="12"/>
      <c r="C6" s="12"/>
      <c r="D6" s="12"/>
      <c r="E6" s="15"/>
    </row>
    <row r="7" spans="1:6">
      <c r="A7" s="12" t="s">
        <v>1393</v>
      </c>
      <c r="B7" s="12"/>
      <c r="C7" s="12">
        <v>777</v>
      </c>
      <c r="D7" s="12"/>
      <c r="E7" s="32">
        <f>C7/F7</f>
        <v>0.73649289099526072</v>
      </c>
      <c r="F7" s="1">
        <v>1055</v>
      </c>
    </row>
    <row r="8" spans="1:6">
      <c r="A8" s="28" t="s">
        <v>1422</v>
      </c>
      <c r="B8" s="12"/>
      <c r="C8" s="12">
        <v>714</v>
      </c>
      <c r="D8" s="12"/>
      <c r="E8" s="32">
        <f t="shared" ref="E8:E47" si="0">C8/F8</f>
        <v>0.67677725118483412</v>
      </c>
      <c r="F8" s="1">
        <v>1055</v>
      </c>
    </row>
    <row r="9" spans="1:6">
      <c r="A9" s="28" t="s">
        <v>1423</v>
      </c>
      <c r="B9" s="12"/>
      <c r="C9" s="12">
        <v>63</v>
      </c>
      <c r="D9" s="12"/>
      <c r="E9" s="32"/>
    </row>
    <row r="10" spans="1:6">
      <c r="A10" s="12" t="s">
        <v>1394</v>
      </c>
      <c r="B10" s="12"/>
      <c r="C10" s="12"/>
      <c r="D10" s="12"/>
      <c r="E10" s="32"/>
    </row>
    <row r="11" spans="1:6">
      <c r="A11" s="28" t="s">
        <v>1421</v>
      </c>
      <c r="B11" s="12"/>
      <c r="C11" s="12"/>
      <c r="D11" s="12"/>
      <c r="E11" s="32"/>
    </row>
    <row r="12" spans="1:6">
      <c r="A12" s="12" t="s">
        <v>1395</v>
      </c>
      <c r="B12" s="12">
        <v>423400</v>
      </c>
      <c r="C12" s="12">
        <v>193852</v>
      </c>
      <c r="D12" s="93">
        <f>C12/B12</f>
        <v>0.45784600850259799</v>
      </c>
      <c r="E12" s="32">
        <f t="shared" si="0"/>
        <v>0.79812256829363692</v>
      </c>
      <c r="F12" s="1">
        <v>242885</v>
      </c>
    </row>
    <row r="13" spans="1:6">
      <c r="A13" s="28" t="s">
        <v>1424</v>
      </c>
      <c r="B13" s="12">
        <v>399750</v>
      </c>
      <c r="C13" s="12">
        <v>180790</v>
      </c>
      <c r="D13" s="93">
        <f>C13/B13</f>
        <v>0.45225766103814885</v>
      </c>
      <c r="E13" s="32">
        <f t="shared" si="0"/>
        <v>0.77869664470000433</v>
      </c>
      <c r="F13" s="1">
        <v>232170</v>
      </c>
    </row>
    <row r="14" spans="1:6">
      <c r="A14" s="28" t="s">
        <v>1425</v>
      </c>
      <c r="B14" s="12">
        <v>3000</v>
      </c>
      <c r="C14" s="12"/>
      <c r="D14" s="93">
        <f>C14/B14</f>
        <v>0</v>
      </c>
      <c r="E14" s="32">
        <f t="shared" si="0"/>
        <v>0</v>
      </c>
      <c r="F14" s="1">
        <v>428</v>
      </c>
    </row>
    <row r="15" spans="1:6">
      <c r="A15" s="28" t="s">
        <v>1426</v>
      </c>
      <c r="B15" s="12">
        <v>12750</v>
      </c>
      <c r="C15" s="12">
        <v>6800</v>
      </c>
      <c r="D15" s="93">
        <f>C15/B15</f>
        <v>0.53333333333333333</v>
      </c>
      <c r="E15" s="32">
        <f t="shared" si="0"/>
        <v>2.1573604060913705</v>
      </c>
      <c r="F15" s="1">
        <v>3152</v>
      </c>
    </row>
    <row r="16" spans="1:6">
      <c r="A16" s="28" t="s">
        <v>1427</v>
      </c>
      <c r="B16" s="12">
        <v>500</v>
      </c>
      <c r="C16" s="12"/>
      <c r="D16" s="93">
        <f>C16/B16</f>
        <v>0</v>
      </c>
      <c r="E16" s="32">
        <f t="shared" si="0"/>
        <v>0</v>
      </c>
      <c r="F16" s="1">
        <v>44</v>
      </c>
    </row>
    <row r="17" spans="1:6">
      <c r="A17" s="28" t="s">
        <v>1428</v>
      </c>
      <c r="B17" s="12">
        <v>0</v>
      </c>
      <c r="C17" s="12">
        <v>2246</v>
      </c>
      <c r="D17" s="93"/>
      <c r="E17" s="32">
        <f t="shared" si="0"/>
        <v>7.8531468531468533</v>
      </c>
      <c r="F17" s="1">
        <v>286</v>
      </c>
    </row>
    <row r="18" spans="1:6">
      <c r="A18" s="28" t="s">
        <v>1429</v>
      </c>
      <c r="B18" s="12">
        <v>5000</v>
      </c>
      <c r="C18" s="12">
        <v>2985</v>
      </c>
      <c r="D18" s="93">
        <f>C18/B18</f>
        <v>0.59699999999999998</v>
      </c>
      <c r="E18" s="32">
        <f t="shared" si="0"/>
        <v>0.66098317094774139</v>
      </c>
      <c r="F18" s="1">
        <v>4516</v>
      </c>
    </row>
    <row r="19" spans="1:6">
      <c r="A19" s="28" t="s">
        <v>1430</v>
      </c>
      <c r="B19" s="12">
        <v>2400</v>
      </c>
      <c r="C19" s="12">
        <v>1031</v>
      </c>
      <c r="D19" s="93">
        <f>C19/B19</f>
        <v>0.42958333333333332</v>
      </c>
      <c r="E19" s="32">
        <f t="shared" si="0"/>
        <v>0.4504150283966798</v>
      </c>
      <c r="F19" s="1">
        <v>2289</v>
      </c>
    </row>
    <row r="20" spans="1:6">
      <c r="A20" s="12" t="s">
        <v>1396</v>
      </c>
      <c r="B20" s="12"/>
      <c r="C20" s="12">
        <v>791</v>
      </c>
      <c r="D20" s="93"/>
      <c r="E20" s="32">
        <f t="shared" si="0"/>
        <v>0.8857782754759238</v>
      </c>
      <c r="F20" s="1">
        <v>893</v>
      </c>
    </row>
    <row r="21" spans="1:6">
      <c r="A21" s="28" t="s">
        <v>1431</v>
      </c>
      <c r="B21" s="12"/>
      <c r="C21" s="12">
        <v>36</v>
      </c>
      <c r="D21" s="93"/>
      <c r="E21" s="32">
        <f t="shared" si="0"/>
        <v>0.11881188118811881</v>
      </c>
      <c r="F21" s="1">
        <v>303</v>
      </c>
    </row>
    <row r="22" spans="1:6">
      <c r="A22" s="28" t="s">
        <v>1432</v>
      </c>
      <c r="B22" s="12"/>
      <c r="C22" s="12">
        <v>134</v>
      </c>
      <c r="D22" s="93"/>
      <c r="E22" s="32"/>
    </row>
    <row r="23" spans="1:6">
      <c r="A23" s="28" t="s">
        <v>1433</v>
      </c>
      <c r="B23" s="12"/>
      <c r="C23" s="12">
        <v>261</v>
      </c>
      <c r="D23" s="93"/>
      <c r="E23" s="32">
        <f t="shared" si="0"/>
        <v>0.44237288135593222</v>
      </c>
      <c r="F23" s="1">
        <v>590</v>
      </c>
    </row>
    <row r="24" spans="1:6">
      <c r="A24" s="12" t="s">
        <v>1397</v>
      </c>
      <c r="B24" s="12"/>
      <c r="C24" s="12"/>
      <c r="D24" s="93"/>
      <c r="E24" s="32"/>
    </row>
    <row r="25" spans="1:6">
      <c r="A25" s="28" t="s">
        <v>1421</v>
      </c>
      <c r="B25" s="12"/>
      <c r="C25" s="12"/>
      <c r="D25" s="93"/>
      <c r="E25" s="32"/>
    </row>
    <row r="26" spans="1:6">
      <c r="A26" s="12" t="s">
        <v>1398</v>
      </c>
      <c r="B26" s="12"/>
      <c r="C26" s="12"/>
      <c r="D26" s="93"/>
      <c r="E26" s="32"/>
      <c r="F26" s="1">
        <v>315</v>
      </c>
    </row>
    <row r="27" spans="1:6">
      <c r="A27" s="28" t="s">
        <v>1434</v>
      </c>
      <c r="B27" s="12"/>
      <c r="C27" s="12"/>
      <c r="D27" s="93"/>
      <c r="E27" s="32"/>
      <c r="F27" s="1">
        <v>15</v>
      </c>
    </row>
    <row r="28" spans="1:6">
      <c r="A28" s="28" t="s">
        <v>1435</v>
      </c>
      <c r="B28" s="12"/>
      <c r="C28" s="12"/>
      <c r="D28" s="93"/>
      <c r="E28" s="32"/>
      <c r="F28" s="1">
        <v>300</v>
      </c>
    </row>
    <row r="29" spans="1:6">
      <c r="A29" s="12" t="s">
        <v>1399</v>
      </c>
      <c r="B29" s="12"/>
      <c r="C29" s="12">
        <v>5</v>
      </c>
      <c r="D29" s="93"/>
      <c r="E29" s="32"/>
    </row>
    <row r="30" spans="1:6">
      <c r="A30" s="28" t="s">
        <v>1436</v>
      </c>
      <c r="B30" s="12"/>
      <c r="C30" s="12">
        <v>5</v>
      </c>
      <c r="D30" s="93"/>
      <c r="E30" s="32"/>
    </row>
    <row r="31" spans="1:6">
      <c r="A31" s="12" t="s">
        <v>1400</v>
      </c>
      <c r="B31" s="12">
        <v>4300</v>
      </c>
      <c r="C31" s="12">
        <v>5251</v>
      </c>
      <c r="D31" s="93">
        <f>C31/B31</f>
        <v>1.2211627906976745</v>
      </c>
      <c r="E31" s="32">
        <f t="shared" si="0"/>
        <v>1.1387985252656692</v>
      </c>
      <c r="F31" s="1">
        <v>4611</v>
      </c>
    </row>
    <row r="32" spans="1:6">
      <c r="A32" s="28" t="s">
        <v>1437</v>
      </c>
      <c r="B32" s="12"/>
      <c r="C32" s="12"/>
      <c r="D32" s="93"/>
      <c r="E32" s="32">
        <f t="shared" si="0"/>
        <v>0</v>
      </c>
      <c r="F32" s="1">
        <v>140</v>
      </c>
    </row>
    <row r="33" spans="1:6">
      <c r="A33" s="28" t="s">
        <v>1438</v>
      </c>
      <c r="B33" s="12">
        <v>1000</v>
      </c>
      <c r="C33" s="12">
        <v>1755</v>
      </c>
      <c r="D33" s="93">
        <f>C33/B33</f>
        <v>1.7549999999999999</v>
      </c>
      <c r="E33" s="32">
        <f t="shared" si="0"/>
        <v>1.08266502159161</v>
      </c>
      <c r="F33" s="1">
        <v>1621</v>
      </c>
    </row>
    <row r="34" spans="1:6">
      <c r="A34" s="28" t="s">
        <v>1439</v>
      </c>
      <c r="B34" s="12">
        <v>3300</v>
      </c>
      <c r="C34" s="12">
        <v>3496</v>
      </c>
      <c r="D34" s="93">
        <f>C34/B34</f>
        <v>1.0593939393939393</v>
      </c>
      <c r="E34" s="32">
        <f t="shared" si="0"/>
        <v>1.2266666666666666</v>
      </c>
      <c r="F34" s="1">
        <v>2850</v>
      </c>
    </row>
    <row r="35" spans="1:6">
      <c r="A35" s="12" t="s">
        <v>1401</v>
      </c>
      <c r="B35" s="12"/>
      <c r="C35" s="12">
        <v>1685</v>
      </c>
      <c r="D35" s="93"/>
      <c r="E35" s="32"/>
    </row>
    <row r="36" spans="1:6">
      <c r="A36" s="28" t="s">
        <v>1440</v>
      </c>
      <c r="B36" s="12"/>
      <c r="C36" s="12">
        <v>1685</v>
      </c>
      <c r="D36" s="93"/>
      <c r="E36" s="32"/>
    </row>
    <row r="37" spans="1:6">
      <c r="A37" s="12" t="s">
        <v>1402</v>
      </c>
      <c r="B37" s="12"/>
      <c r="C37" s="12"/>
      <c r="D37" s="93"/>
      <c r="E37" s="32"/>
      <c r="F37" s="1">
        <v>35</v>
      </c>
    </row>
    <row r="38" spans="1:6">
      <c r="A38" s="28" t="s">
        <v>1441</v>
      </c>
      <c r="B38" s="12"/>
      <c r="C38" s="12"/>
      <c r="D38" s="93"/>
      <c r="E38" s="32"/>
      <c r="F38" s="1">
        <v>35</v>
      </c>
    </row>
    <row r="39" spans="1:6">
      <c r="A39" s="70" t="s">
        <v>1403</v>
      </c>
      <c r="B39" s="12">
        <v>427700</v>
      </c>
      <c r="C39" s="12">
        <v>202361</v>
      </c>
      <c r="D39" s="93">
        <f>C39/B39</f>
        <v>0.47313771335047933</v>
      </c>
      <c r="E39" s="32">
        <f t="shared" si="0"/>
        <v>0.8101082887968134</v>
      </c>
      <c r="F39" s="1">
        <v>249795</v>
      </c>
    </row>
    <row r="40" spans="1:6">
      <c r="A40" s="8" t="s">
        <v>1404</v>
      </c>
      <c r="B40" s="12"/>
      <c r="C40" s="12">
        <v>60510</v>
      </c>
      <c r="D40" s="93"/>
      <c r="E40" s="32"/>
    </row>
    <row r="41" spans="1:6">
      <c r="A41" s="8" t="s">
        <v>84</v>
      </c>
      <c r="B41" s="12"/>
      <c r="C41" s="12">
        <v>75187</v>
      </c>
      <c r="D41" s="93"/>
      <c r="E41" s="32">
        <f t="shared" si="0"/>
        <v>0.61919507193622503</v>
      </c>
      <c r="F41" s="1">
        <f>SUM(F42:F46)</f>
        <v>121427</v>
      </c>
    </row>
    <row r="42" spans="1:6">
      <c r="A42" s="94" t="s">
        <v>1442</v>
      </c>
      <c r="B42" s="12"/>
      <c r="C42" s="12">
        <v>33519</v>
      </c>
      <c r="D42" s="93"/>
      <c r="E42" s="32">
        <f t="shared" si="0"/>
        <v>0.78635105334772204</v>
      </c>
      <c r="F42" s="1">
        <v>42626</v>
      </c>
    </row>
    <row r="43" spans="1:6">
      <c r="A43" s="94" t="s">
        <v>1443</v>
      </c>
      <c r="B43" s="12"/>
      <c r="C43" s="12">
        <v>2801</v>
      </c>
      <c r="D43" s="93"/>
      <c r="E43" s="32"/>
    </row>
    <row r="44" spans="1:6">
      <c r="A44" s="94" t="s">
        <v>1444</v>
      </c>
      <c r="B44" s="12"/>
      <c r="C44" s="12">
        <v>1399</v>
      </c>
      <c r="D44" s="93"/>
      <c r="E44" s="32">
        <f t="shared" si="0"/>
        <v>2.5531526599142259E-2</v>
      </c>
      <c r="F44" s="1">
        <v>54795</v>
      </c>
    </row>
    <row r="45" spans="1:6">
      <c r="A45" s="94" t="s">
        <v>1445</v>
      </c>
      <c r="B45" s="12"/>
      <c r="C45" s="12"/>
      <c r="D45" s="93"/>
      <c r="E45" s="32"/>
    </row>
    <row r="46" spans="1:6">
      <c r="A46" s="94" t="s">
        <v>1446</v>
      </c>
      <c r="B46" s="15">
        <v>24006</v>
      </c>
      <c r="C46" s="15">
        <v>37468</v>
      </c>
      <c r="D46" s="93"/>
      <c r="E46" s="32">
        <f t="shared" si="0"/>
        <v>1.5607764725485296</v>
      </c>
      <c r="F46" s="1">
        <v>24006</v>
      </c>
    </row>
    <row r="47" spans="1:6">
      <c r="A47" s="70" t="s">
        <v>82</v>
      </c>
      <c r="B47" s="15">
        <v>451706</v>
      </c>
      <c r="C47" s="15">
        <v>338058</v>
      </c>
      <c r="D47" s="93">
        <f>C47/B47</f>
        <v>0.74840272212456771</v>
      </c>
      <c r="E47" s="32">
        <f t="shared" si="0"/>
        <v>0.91066262236613127</v>
      </c>
      <c r="F47" s="1">
        <f>F39+F40+F41</f>
        <v>371222</v>
      </c>
    </row>
  </sheetData>
  <mergeCells count="1">
    <mergeCell ref="A2:E2"/>
  </mergeCells>
  <phoneticPr fontId="1" type="noConversion"/>
  <pageMargins left="0" right="0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O5" sqref="O5"/>
    </sheetView>
  </sheetViews>
  <sheetFormatPr defaultRowHeight="13.5"/>
  <cols>
    <col min="1" max="1" width="28" style="1" customWidth="1"/>
    <col min="2" max="2" width="14.125" style="1" customWidth="1"/>
    <col min="3" max="3" width="11.25" style="1" customWidth="1"/>
    <col min="4" max="5" width="8.875" style="1" customWidth="1"/>
    <col min="6" max="6" width="11.375" style="1" customWidth="1"/>
    <col min="7" max="8" width="12.75" style="1" customWidth="1"/>
    <col min="9" max="11" width="8.875" style="1" customWidth="1"/>
    <col min="12" max="16" width="7.75" style="1" customWidth="1"/>
    <col min="17" max="16384" width="9" style="1"/>
  </cols>
  <sheetData>
    <row r="1" spans="1:16" ht="14.25">
      <c r="A1" s="7" t="s">
        <v>1620</v>
      </c>
    </row>
    <row r="2" spans="1:16" ht="20.25">
      <c r="A2" s="169" t="s">
        <v>1621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4.25">
      <c r="A3" s="159" t="s">
        <v>1602</v>
      </c>
      <c r="B3" s="173"/>
      <c r="C3" s="173"/>
      <c r="D3" s="173"/>
      <c r="E3" s="173"/>
      <c r="F3" s="173"/>
      <c r="G3" s="173"/>
      <c r="O3" s="180" t="s">
        <v>1447</v>
      </c>
    </row>
    <row r="4" spans="1:16" ht="21.6" customHeight="1">
      <c r="A4" s="92" t="s">
        <v>1236</v>
      </c>
      <c r="B4" s="70" t="s">
        <v>1311</v>
      </c>
      <c r="C4" s="70" t="s">
        <v>1604</v>
      </c>
      <c r="D4" s="70" t="s">
        <v>1605</v>
      </c>
      <c r="E4" s="70" t="s">
        <v>1606</v>
      </c>
      <c r="F4" s="70" t="s">
        <v>1607</v>
      </c>
      <c r="G4" s="70" t="s">
        <v>1608</v>
      </c>
      <c r="H4" s="70" t="s">
        <v>1609</v>
      </c>
      <c r="I4" s="70" t="s">
        <v>1610</v>
      </c>
      <c r="J4" s="70" t="s">
        <v>1611</v>
      </c>
      <c r="K4" s="70" t="s">
        <v>1612</v>
      </c>
      <c r="L4" s="70" t="s">
        <v>1613</v>
      </c>
      <c r="M4" s="70" t="s">
        <v>1614</v>
      </c>
      <c r="N4" s="70" t="s">
        <v>1615</v>
      </c>
      <c r="O4" s="70" t="s">
        <v>1616</v>
      </c>
      <c r="P4" s="70" t="s">
        <v>1617</v>
      </c>
    </row>
    <row r="5" spans="1:16" ht="22.9" customHeight="1">
      <c r="A5" s="181" t="s">
        <v>1392</v>
      </c>
      <c r="B5" s="182"/>
      <c r="C5" s="182"/>
      <c r="D5" s="182"/>
      <c r="E5" s="182"/>
      <c r="F5" s="182"/>
      <c r="G5" s="182"/>
      <c r="H5" s="182"/>
      <c r="I5" s="183"/>
      <c r="J5" s="183"/>
      <c r="K5" s="183"/>
      <c r="L5" s="183"/>
      <c r="M5" s="183"/>
      <c r="N5" s="183"/>
      <c r="O5" s="183"/>
      <c r="P5" s="183"/>
    </row>
    <row r="6" spans="1:16" ht="22.9" customHeight="1">
      <c r="A6" s="181" t="s">
        <v>1393</v>
      </c>
      <c r="B6" s="182"/>
      <c r="C6" s="182"/>
      <c r="D6" s="182"/>
      <c r="E6" s="182"/>
      <c r="F6" s="182"/>
      <c r="G6" s="182"/>
      <c r="H6" s="182"/>
      <c r="I6" s="183"/>
      <c r="J6" s="183"/>
      <c r="K6" s="183"/>
      <c r="L6" s="183"/>
      <c r="M6" s="183"/>
      <c r="N6" s="183"/>
      <c r="O6" s="183"/>
      <c r="P6" s="183"/>
    </row>
    <row r="7" spans="1:16" ht="22.9" customHeight="1">
      <c r="A7" s="181" t="s">
        <v>1394</v>
      </c>
      <c r="B7" s="182"/>
      <c r="C7" s="182"/>
      <c r="D7" s="182"/>
      <c r="E7" s="182"/>
      <c r="F7" s="182"/>
      <c r="G7" s="182"/>
      <c r="H7" s="182"/>
      <c r="I7" s="183"/>
      <c r="J7" s="183"/>
      <c r="K7" s="183"/>
      <c r="L7" s="183"/>
      <c r="M7" s="183"/>
      <c r="N7" s="183"/>
      <c r="O7" s="183"/>
      <c r="P7" s="183"/>
    </row>
    <row r="8" spans="1:16" ht="22.9" customHeight="1">
      <c r="A8" s="181" t="s">
        <v>1395</v>
      </c>
      <c r="B8" s="185">
        <f>SUM(C8:P8)</f>
        <v>32519.09</v>
      </c>
      <c r="C8" s="185">
        <v>4426.03</v>
      </c>
      <c r="D8" s="185">
        <v>20.399999999999999</v>
      </c>
      <c r="E8" s="185">
        <v>235.62</v>
      </c>
      <c r="F8" s="185">
        <v>3000</v>
      </c>
      <c r="G8" s="185">
        <v>15147.3</v>
      </c>
      <c r="H8" s="185">
        <v>1067.75</v>
      </c>
      <c r="I8" s="176">
        <v>5115.57</v>
      </c>
      <c r="J8" s="176">
        <v>3151.52</v>
      </c>
      <c r="K8" s="176">
        <v>354.9</v>
      </c>
      <c r="L8" s="183"/>
      <c r="M8" s="183"/>
      <c r="N8" s="183"/>
      <c r="O8" s="183"/>
      <c r="P8" s="183"/>
    </row>
    <row r="9" spans="1:16" ht="22.9" customHeight="1">
      <c r="A9" s="181" t="s">
        <v>1396</v>
      </c>
      <c r="B9" s="182"/>
      <c r="C9" s="182"/>
      <c r="D9" s="182"/>
      <c r="E9" s="182"/>
      <c r="F9" s="184"/>
      <c r="G9" s="182"/>
      <c r="H9" s="182"/>
      <c r="I9" s="183"/>
      <c r="J9" s="183"/>
      <c r="K9" s="183"/>
      <c r="L9" s="183"/>
      <c r="M9" s="183"/>
      <c r="N9" s="183"/>
      <c r="O9" s="183"/>
      <c r="P9" s="183"/>
    </row>
    <row r="10" spans="1:16" ht="22.9" customHeight="1">
      <c r="A10" s="181" t="s">
        <v>1397</v>
      </c>
      <c r="B10" s="182"/>
      <c r="C10" s="182"/>
      <c r="D10" s="182"/>
      <c r="E10" s="182"/>
      <c r="F10" s="182"/>
      <c r="G10" s="182"/>
      <c r="H10" s="182"/>
      <c r="I10" s="183"/>
      <c r="J10" s="183"/>
      <c r="K10" s="183"/>
      <c r="L10" s="183"/>
      <c r="M10" s="183"/>
      <c r="N10" s="183"/>
      <c r="O10" s="183"/>
      <c r="P10" s="183"/>
    </row>
    <row r="11" spans="1:16" ht="22.9" customHeight="1">
      <c r="A11" s="181" t="s">
        <v>1398</v>
      </c>
      <c r="B11" s="182"/>
      <c r="C11" s="182"/>
      <c r="D11" s="182"/>
      <c r="E11" s="182"/>
      <c r="F11" s="182"/>
      <c r="G11" s="182"/>
      <c r="H11" s="182"/>
      <c r="I11" s="183"/>
      <c r="J11" s="183"/>
      <c r="K11" s="183"/>
      <c r="L11" s="183"/>
      <c r="M11" s="183"/>
      <c r="N11" s="183"/>
      <c r="O11" s="183"/>
      <c r="P11" s="183"/>
    </row>
    <row r="12" spans="1:16" ht="22.9" customHeight="1">
      <c r="A12" s="181" t="s">
        <v>1399</v>
      </c>
      <c r="B12" s="182"/>
      <c r="C12" s="182"/>
      <c r="D12" s="182"/>
      <c r="E12" s="182"/>
      <c r="F12" s="182"/>
      <c r="G12" s="182"/>
      <c r="H12" s="182"/>
      <c r="I12" s="183"/>
      <c r="J12" s="183"/>
      <c r="K12" s="183"/>
      <c r="L12" s="183"/>
      <c r="M12" s="183"/>
      <c r="N12" s="183"/>
      <c r="O12" s="183"/>
      <c r="P12" s="183"/>
    </row>
    <row r="13" spans="1:16" ht="22.9" customHeight="1">
      <c r="A13" s="181" t="s">
        <v>1400</v>
      </c>
      <c r="B13" s="185">
        <v>1000</v>
      </c>
      <c r="C13" s="182"/>
      <c r="D13" s="182"/>
      <c r="E13" s="182"/>
      <c r="F13" s="182"/>
      <c r="G13" s="182"/>
      <c r="H13" s="182"/>
      <c r="I13" s="183"/>
      <c r="J13" s="176">
        <v>1000</v>
      </c>
      <c r="K13" s="183"/>
      <c r="L13" s="183"/>
      <c r="M13" s="183"/>
      <c r="N13" s="183"/>
      <c r="O13" s="183"/>
      <c r="P13" s="183"/>
    </row>
    <row r="14" spans="1:16" ht="22.9" customHeight="1">
      <c r="A14" s="181" t="s">
        <v>1401</v>
      </c>
      <c r="B14" s="182"/>
      <c r="C14" s="182"/>
      <c r="D14" s="182"/>
      <c r="E14" s="182"/>
      <c r="F14" s="182"/>
      <c r="G14" s="182"/>
      <c r="H14" s="182"/>
      <c r="I14" s="183"/>
      <c r="J14" s="183"/>
      <c r="K14" s="183"/>
      <c r="L14" s="183"/>
      <c r="M14" s="183"/>
      <c r="N14" s="183"/>
      <c r="O14" s="183"/>
      <c r="P14" s="183"/>
    </row>
    <row r="15" spans="1:16" ht="22.9" customHeight="1">
      <c r="A15" s="181" t="s">
        <v>1402</v>
      </c>
      <c r="B15" s="182"/>
      <c r="C15" s="182"/>
      <c r="D15" s="182"/>
      <c r="E15" s="182"/>
      <c r="F15" s="182"/>
      <c r="G15" s="182"/>
      <c r="H15" s="182"/>
      <c r="I15" s="183"/>
      <c r="J15" s="183"/>
      <c r="K15" s="183"/>
      <c r="L15" s="183"/>
      <c r="M15" s="183"/>
      <c r="N15" s="183"/>
      <c r="O15" s="183"/>
      <c r="P15" s="183"/>
    </row>
    <row r="16" spans="1:16" ht="22.9" customHeight="1">
      <c r="A16" s="70" t="s">
        <v>1403</v>
      </c>
      <c r="B16" s="186">
        <f>SUM(B5:B15)</f>
        <v>33519.089999999997</v>
      </c>
      <c r="C16" s="186">
        <f t="shared" ref="C16:P16" si="0">SUM(C5:C15)</f>
        <v>4426.03</v>
      </c>
      <c r="D16" s="186">
        <f t="shared" si="0"/>
        <v>20.399999999999999</v>
      </c>
      <c r="E16" s="186">
        <f t="shared" si="0"/>
        <v>235.62</v>
      </c>
      <c r="F16" s="186">
        <f t="shared" si="0"/>
        <v>3000</v>
      </c>
      <c r="G16" s="186">
        <f t="shared" si="0"/>
        <v>15147.3</v>
      </c>
      <c r="H16" s="186">
        <f t="shared" si="0"/>
        <v>1067.75</v>
      </c>
      <c r="I16" s="176">
        <f t="shared" si="0"/>
        <v>5115.57</v>
      </c>
      <c r="J16" s="176">
        <f t="shared" si="0"/>
        <v>4151.5200000000004</v>
      </c>
      <c r="K16" s="176">
        <f t="shared" si="0"/>
        <v>354.9</v>
      </c>
      <c r="L16" s="183"/>
      <c r="M16" s="183"/>
      <c r="N16" s="183"/>
      <c r="O16" s="183"/>
      <c r="P16" s="183"/>
    </row>
  </sheetData>
  <mergeCells count="1">
    <mergeCell ref="A2:P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3" sqref="A3"/>
    </sheetView>
  </sheetViews>
  <sheetFormatPr defaultRowHeight="13.5"/>
  <cols>
    <col min="1" max="1" width="31.875" style="1" customWidth="1"/>
    <col min="2" max="2" width="11.375" style="1" customWidth="1"/>
    <col min="3" max="3" width="11" style="1" customWidth="1"/>
    <col min="4" max="4" width="12.125" style="1" customWidth="1"/>
    <col min="5" max="5" width="12.875" style="1" customWidth="1"/>
    <col min="6" max="16384" width="9" style="1"/>
  </cols>
  <sheetData>
    <row r="1" spans="1:5" ht="21.6" customHeight="1">
      <c r="A1" s="7" t="s">
        <v>1448</v>
      </c>
    </row>
    <row r="2" spans="1:5" ht="26.45" customHeight="1">
      <c r="A2" s="170" t="s">
        <v>1449</v>
      </c>
      <c r="B2" s="170"/>
      <c r="C2" s="170"/>
      <c r="D2" s="170"/>
      <c r="E2" s="170"/>
    </row>
    <row r="3" spans="1:5" ht="14.25">
      <c r="A3" s="159" t="s">
        <v>1598</v>
      </c>
      <c r="B3" s="3"/>
      <c r="E3" s="4" t="s">
        <v>2</v>
      </c>
    </row>
    <row r="4" spans="1:5" ht="27">
      <c r="A4" s="70" t="s">
        <v>1236</v>
      </c>
      <c r="B4" s="5" t="s">
        <v>4</v>
      </c>
      <c r="C4" s="6" t="s">
        <v>5</v>
      </c>
      <c r="D4" s="6" t="s">
        <v>6</v>
      </c>
      <c r="E4" s="6" t="s">
        <v>7</v>
      </c>
    </row>
    <row r="5" spans="1:5" ht="24.6" customHeight="1">
      <c r="A5" s="12" t="s">
        <v>1450</v>
      </c>
      <c r="B5" s="12">
        <v>50</v>
      </c>
      <c r="C5" s="12">
        <v>50</v>
      </c>
      <c r="D5" s="12">
        <v>100</v>
      </c>
      <c r="E5" s="15">
        <v>100</v>
      </c>
    </row>
    <row r="6" spans="1:5" ht="24.6" customHeight="1">
      <c r="A6" s="12" t="s">
        <v>1451</v>
      </c>
      <c r="B6" s="12"/>
      <c r="C6" s="12"/>
      <c r="D6" s="12"/>
      <c r="E6" s="15"/>
    </row>
    <row r="7" spans="1:5" ht="24.6" customHeight="1">
      <c r="A7" s="12" t="s">
        <v>1452</v>
      </c>
      <c r="B7" s="12"/>
      <c r="C7" s="12"/>
      <c r="D7" s="12"/>
      <c r="E7" s="15"/>
    </row>
    <row r="8" spans="1:5" ht="24.6" customHeight="1">
      <c r="A8" s="12" t="s">
        <v>1453</v>
      </c>
      <c r="B8" s="12"/>
      <c r="C8" s="12"/>
      <c r="D8" s="12"/>
      <c r="E8" s="15"/>
    </row>
    <row r="9" spans="1:5" ht="24.6" customHeight="1">
      <c r="A9" s="12" t="s">
        <v>1454</v>
      </c>
      <c r="B9" s="12"/>
      <c r="C9" s="12"/>
      <c r="D9" s="12"/>
      <c r="E9" s="15"/>
    </row>
    <row r="10" spans="1:5" ht="24.6" customHeight="1">
      <c r="A10" s="12" t="s">
        <v>1455</v>
      </c>
      <c r="B10" s="12"/>
      <c r="C10" s="12"/>
      <c r="D10" s="12"/>
      <c r="E10" s="15"/>
    </row>
    <row r="11" spans="1:5" ht="24.6" customHeight="1">
      <c r="A11" s="70" t="s">
        <v>1456</v>
      </c>
      <c r="B11" s="12">
        <v>50</v>
      </c>
      <c r="C11" s="12">
        <v>50</v>
      </c>
      <c r="D11" s="12">
        <v>100</v>
      </c>
      <c r="E11" s="15">
        <v>100</v>
      </c>
    </row>
    <row r="12" spans="1:5" ht="24.6" customHeight="1">
      <c r="A12" s="88" t="s">
        <v>1457</v>
      </c>
      <c r="B12" s="88"/>
      <c r="C12" s="88"/>
      <c r="D12" s="88"/>
      <c r="E12" s="15"/>
    </row>
    <row r="13" spans="1:5" ht="24.6" customHeight="1">
      <c r="A13" s="88" t="s">
        <v>1458</v>
      </c>
      <c r="B13" s="88"/>
      <c r="C13" s="88"/>
      <c r="D13" s="88"/>
      <c r="E13" s="15"/>
    </row>
    <row r="14" spans="1:5" ht="24.6" customHeight="1">
      <c r="A14" s="96" t="s">
        <v>48</v>
      </c>
      <c r="B14" s="88">
        <v>50</v>
      </c>
      <c r="C14" s="88">
        <v>50</v>
      </c>
      <c r="D14" s="88">
        <v>100</v>
      </c>
      <c r="E14" s="15">
        <v>100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3" sqref="A3"/>
    </sheetView>
  </sheetViews>
  <sheetFormatPr defaultRowHeight="13.5"/>
  <cols>
    <col min="1" max="1" width="32.375" style="1" customWidth="1"/>
    <col min="2" max="3" width="11.75" style="1" customWidth="1"/>
    <col min="4" max="5" width="13" style="1" customWidth="1"/>
    <col min="6" max="16384" width="9" style="1"/>
  </cols>
  <sheetData>
    <row r="1" spans="1:5" ht="20.45" customHeight="1">
      <c r="A1" s="7" t="s">
        <v>1459</v>
      </c>
    </row>
    <row r="2" spans="1:5" ht="27.6" customHeight="1">
      <c r="A2" s="170" t="s">
        <v>1460</v>
      </c>
      <c r="B2" s="170"/>
      <c r="C2" s="170"/>
      <c r="D2" s="170"/>
      <c r="E2" s="170"/>
    </row>
    <row r="3" spans="1:5" ht="14.25">
      <c r="A3" s="159" t="s">
        <v>1598</v>
      </c>
      <c r="B3" s="3"/>
      <c r="E3" s="4" t="s">
        <v>2</v>
      </c>
    </row>
    <row r="4" spans="1:5" ht="34.15" customHeight="1">
      <c r="A4" s="92" t="s">
        <v>1236</v>
      </c>
      <c r="B4" s="5" t="s">
        <v>4</v>
      </c>
      <c r="C4" s="6" t="s">
        <v>5</v>
      </c>
      <c r="D4" s="6" t="s">
        <v>6</v>
      </c>
      <c r="E4" s="6" t="s">
        <v>7</v>
      </c>
    </row>
    <row r="5" spans="1:5" ht="25.9" customHeight="1">
      <c r="A5" s="12" t="s">
        <v>1461</v>
      </c>
      <c r="B5" s="12"/>
      <c r="C5" s="12"/>
      <c r="D5" s="12"/>
      <c r="E5" s="15"/>
    </row>
    <row r="6" spans="1:5" ht="25.9" customHeight="1">
      <c r="A6" s="12" t="s">
        <v>1462</v>
      </c>
      <c r="B6" s="12"/>
      <c r="C6" s="12"/>
      <c r="D6" s="12"/>
      <c r="E6" s="15"/>
    </row>
    <row r="7" spans="1:5" ht="25.9" customHeight="1">
      <c r="A7" s="12" t="s">
        <v>1463</v>
      </c>
      <c r="B7" s="12"/>
      <c r="C7" s="12"/>
      <c r="D7" s="12"/>
      <c r="E7" s="15"/>
    </row>
    <row r="8" spans="1:5" ht="25.9" customHeight="1">
      <c r="A8" s="12" t="s">
        <v>1464</v>
      </c>
      <c r="B8" s="12"/>
      <c r="C8" s="12"/>
      <c r="D8" s="12"/>
      <c r="E8" s="15"/>
    </row>
    <row r="9" spans="1:5" ht="25.9" customHeight="1">
      <c r="A9" s="12" t="s">
        <v>1465</v>
      </c>
      <c r="B9" s="12">
        <v>50</v>
      </c>
      <c r="C9" s="12">
        <v>50</v>
      </c>
      <c r="D9" s="12">
        <v>100</v>
      </c>
      <c r="E9" s="15">
        <v>100</v>
      </c>
    </row>
    <row r="10" spans="1:5" ht="25.9" customHeight="1">
      <c r="A10" s="70" t="s">
        <v>82</v>
      </c>
      <c r="B10" s="12">
        <v>50</v>
      </c>
      <c r="C10" s="12">
        <v>50</v>
      </c>
      <c r="D10" s="12">
        <v>100</v>
      </c>
      <c r="E10" s="15">
        <v>100</v>
      </c>
    </row>
    <row r="11" spans="1:5" ht="25.9" customHeight="1">
      <c r="A11" s="12" t="s">
        <v>1466</v>
      </c>
      <c r="B11" s="12"/>
      <c r="C11" s="12"/>
      <c r="D11" s="12"/>
      <c r="E11" s="15"/>
    </row>
    <row r="12" spans="1:5" ht="25.9" customHeight="1">
      <c r="A12" s="12" t="s">
        <v>1467</v>
      </c>
      <c r="B12" s="12"/>
      <c r="C12" s="12"/>
      <c r="D12" s="12"/>
      <c r="E12" s="15"/>
    </row>
    <row r="13" spans="1:5" ht="25.9" customHeight="1">
      <c r="A13" s="70" t="s">
        <v>1221</v>
      </c>
      <c r="B13" s="12">
        <v>50</v>
      </c>
      <c r="C13" s="12">
        <v>50</v>
      </c>
      <c r="D13" s="12">
        <v>100</v>
      </c>
      <c r="E13" s="15">
        <v>100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3" sqref="A3"/>
    </sheetView>
  </sheetViews>
  <sheetFormatPr defaultRowHeight="13.5"/>
  <cols>
    <col min="1" max="1" width="38.375" style="1" customWidth="1"/>
    <col min="2" max="3" width="10" style="1" customWidth="1"/>
    <col min="4" max="5" width="13.375" style="1" customWidth="1"/>
    <col min="6" max="16384" width="9" style="1"/>
  </cols>
  <sheetData>
    <row r="1" spans="1:5" ht="14.25">
      <c r="A1" s="7" t="s">
        <v>1468</v>
      </c>
    </row>
    <row r="2" spans="1:5" ht="20.25">
      <c r="A2" s="170" t="s">
        <v>1469</v>
      </c>
      <c r="B2" s="170"/>
      <c r="C2" s="170"/>
      <c r="D2" s="170"/>
      <c r="E2" s="170"/>
    </row>
    <row r="3" spans="1:5" ht="14.25">
      <c r="A3" s="159" t="s">
        <v>1598</v>
      </c>
      <c r="B3" s="3"/>
      <c r="E3" s="4" t="s">
        <v>2</v>
      </c>
    </row>
    <row r="4" spans="1:5" ht="33" customHeight="1">
      <c r="A4" s="70" t="s">
        <v>1236</v>
      </c>
      <c r="B4" s="5" t="s">
        <v>4</v>
      </c>
      <c r="C4" s="6" t="s">
        <v>5</v>
      </c>
      <c r="D4" s="6" t="s">
        <v>6</v>
      </c>
      <c r="E4" s="6" t="s">
        <v>7</v>
      </c>
    </row>
    <row r="5" spans="1:5" ht="24.6" customHeight="1">
      <c r="A5" s="12" t="s">
        <v>1450</v>
      </c>
      <c r="B5" s="12">
        <v>50</v>
      </c>
      <c r="C5" s="12">
        <v>50</v>
      </c>
      <c r="D5" s="12">
        <v>100</v>
      </c>
      <c r="E5" s="15">
        <v>100</v>
      </c>
    </row>
    <row r="6" spans="1:5" ht="24.6" customHeight="1">
      <c r="A6" s="97" t="s">
        <v>1470</v>
      </c>
      <c r="B6" s="12"/>
      <c r="C6" s="12"/>
      <c r="D6" s="12"/>
      <c r="E6" s="15"/>
    </row>
    <row r="7" spans="1:5" ht="24.6" customHeight="1">
      <c r="A7" s="94" t="s">
        <v>1471</v>
      </c>
      <c r="B7" s="12"/>
      <c r="C7" s="12"/>
      <c r="D7" s="12"/>
      <c r="E7" s="15"/>
    </row>
    <row r="8" spans="1:5" ht="24.6" customHeight="1">
      <c r="A8" s="94" t="s">
        <v>1471</v>
      </c>
      <c r="B8" s="12"/>
      <c r="C8" s="12"/>
      <c r="D8" s="12"/>
      <c r="E8" s="15"/>
    </row>
    <row r="9" spans="1:5" ht="24.6" customHeight="1">
      <c r="A9" s="94" t="s">
        <v>1471</v>
      </c>
      <c r="B9" s="12"/>
      <c r="C9" s="12"/>
      <c r="D9" s="12"/>
      <c r="E9" s="15"/>
    </row>
    <row r="10" spans="1:5" ht="24.6" customHeight="1">
      <c r="A10" s="94" t="s">
        <v>1472</v>
      </c>
      <c r="B10" s="12">
        <v>50</v>
      </c>
      <c r="C10" s="12">
        <v>50</v>
      </c>
      <c r="D10" s="12">
        <v>100</v>
      </c>
      <c r="E10" s="15">
        <v>100</v>
      </c>
    </row>
    <row r="11" spans="1:5" ht="24.6" customHeight="1">
      <c r="A11" s="12" t="s">
        <v>1451</v>
      </c>
      <c r="B11" s="12"/>
      <c r="C11" s="12"/>
      <c r="D11" s="12"/>
      <c r="E11" s="15"/>
    </row>
    <row r="12" spans="1:5" ht="24.6" customHeight="1">
      <c r="A12" s="97" t="s">
        <v>1473</v>
      </c>
      <c r="B12" s="12"/>
      <c r="C12" s="12"/>
      <c r="D12" s="12"/>
      <c r="E12" s="15"/>
    </row>
    <row r="13" spans="1:5" ht="24.6" customHeight="1">
      <c r="A13" s="94" t="s">
        <v>1474</v>
      </c>
      <c r="B13" s="12"/>
      <c r="C13" s="12"/>
      <c r="D13" s="12"/>
      <c r="E13" s="15"/>
    </row>
    <row r="14" spans="1:5" ht="24.6" customHeight="1">
      <c r="A14" s="94" t="s">
        <v>1475</v>
      </c>
      <c r="B14" s="12"/>
      <c r="C14" s="12"/>
      <c r="D14" s="12"/>
      <c r="E14" s="15"/>
    </row>
    <row r="15" spans="1:5" ht="24.6" customHeight="1">
      <c r="A15" s="94" t="s">
        <v>1476</v>
      </c>
      <c r="B15" s="12"/>
      <c r="C15" s="12"/>
      <c r="D15" s="12"/>
      <c r="E15" s="15"/>
    </row>
    <row r="16" spans="1:5" ht="24.6" customHeight="1">
      <c r="A16" s="12" t="s">
        <v>1452</v>
      </c>
      <c r="B16" s="12"/>
      <c r="C16" s="12"/>
      <c r="D16" s="12"/>
      <c r="E16" s="15"/>
    </row>
    <row r="17" spans="1:5" ht="24.6" customHeight="1">
      <c r="A17" s="12" t="s">
        <v>1453</v>
      </c>
      <c r="B17" s="12"/>
      <c r="C17" s="12"/>
      <c r="D17" s="12"/>
      <c r="E17" s="15"/>
    </row>
    <row r="18" spans="1:5" ht="24.6" customHeight="1">
      <c r="A18" s="12" t="s">
        <v>1477</v>
      </c>
      <c r="B18" s="12"/>
      <c r="C18" s="12"/>
      <c r="D18" s="12"/>
      <c r="E18" s="15"/>
    </row>
    <row r="19" spans="1:5" ht="24.6" customHeight="1">
      <c r="A19" s="70" t="s">
        <v>1456</v>
      </c>
      <c r="B19" s="12">
        <v>50</v>
      </c>
      <c r="C19" s="12">
        <v>50</v>
      </c>
      <c r="D19" s="12">
        <v>100</v>
      </c>
      <c r="E19" s="15">
        <v>100</v>
      </c>
    </row>
    <row r="20" spans="1:5" ht="24.6" customHeight="1">
      <c r="A20" s="12" t="s">
        <v>1478</v>
      </c>
      <c r="B20" s="12"/>
      <c r="C20" s="12"/>
      <c r="D20" s="12"/>
      <c r="E20" s="15"/>
    </row>
    <row r="21" spans="1:5" ht="24.6" customHeight="1">
      <c r="A21" s="12" t="s">
        <v>1479</v>
      </c>
      <c r="B21" s="12"/>
      <c r="C21" s="12"/>
      <c r="D21" s="12"/>
      <c r="E21" s="15"/>
    </row>
    <row r="22" spans="1:5" ht="24.6" customHeight="1">
      <c r="A22" s="70" t="s">
        <v>1480</v>
      </c>
      <c r="B22" s="12">
        <v>50</v>
      </c>
      <c r="C22" s="12">
        <v>50</v>
      </c>
      <c r="D22" s="12">
        <v>100</v>
      </c>
      <c r="E22" s="15">
        <v>100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36" sqref="H36"/>
    </sheetView>
  </sheetViews>
  <sheetFormatPr defaultRowHeight="13.5"/>
  <cols>
    <col min="1" max="1" width="42.125" style="1" customWidth="1"/>
    <col min="2" max="3" width="9.25" style="1" customWidth="1"/>
    <col min="4" max="5" width="13.25" style="1" customWidth="1"/>
    <col min="6" max="16384" width="9" style="1"/>
  </cols>
  <sheetData>
    <row r="1" spans="1:5" ht="22.9" customHeight="1">
      <c r="A1" s="7" t="s">
        <v>1481</v>
      </c>
    </row>
    <row r="2" spans="1:5" ht="28.9" customHeight="1">
      <c r="A2" s="170" t="s">
        <v>1482</v>
      </c>
      <c r="B2" s="170"/>
      <c r="C2" s="170"/>
      <c r="D2" s="170"/>
      <c r="E2" s="170"/>
    </row>
    <row r="3" spans="1:5" ht="14.25">
      <c r="A3" s="159" t="s">
        <v>1598</v>
      </c>
      <c r="B3" s="3"/>
      <c r="E3" s="4" t="s">
        <v>2</v>
      </c>
    </row>
    <row r="4" spans="1:5" ht="28.9" customHeight="1">
      <c r="A4" s="70" t="s">
        <v>1236</v>
      </c>
      <c r="B4" s="5" t="s">
        <v>4</v>
      </c>
      <c r="C4" s="6" t="s">
        <v>5</v>
      </c>
      <c r="D4" s="6" t="s">
        <v>6</v>
      </c>
      <c r="E4" s="6" t="s">
        <v>7</v>
      </c>
    </row>
    <row r="5" spans="1:5">
      <c r="A5" s="98" t="s">
        <v>1483</v>
      </c>
      <c r="B5" s="8"/>
      <c r="C5" s="8"/>
      <c r="D5" s="8"/>
      <c r="E5" s="15"/>
    </row>
    <row r="6" spans="1:5">
      <c r="A6" s="98" t="s">
        <v>1484</v>
      </c>
      <c r="B6" s="12"/>
      <c r="C6" s="12"/>
      <c r="D6" s="12"/>
      <c r="E6" s="15"/>
    </row>
    <row r="7" spans="1:5">
      <c r="A7" s="99" t="s">
        <v>1485</v>
      </c>
      <c r="B7" s="12"/>
      <c r="C7" s="12"/>
      <c r="D7" s="12"/>
      <c r="E7" s="15"/>
    </row>
    <row r="8" spans="1:5">
      <c r="A8" s="99" t="s">
        <v>1486</v>
      </c>
      <c r="B8" s="12"/>
      <c r="C8" s="12"/>
      <c r="D8" s="12"/>
      <c r="E8" s="15"/>
    </row>
    <row r="9" spans="1:5">
      <c r="A9" s="99" t="s">
        <v>1487</v>
      </c>
      <c r="B9" s="12"/>
      <c r="C9" s="12"/>
      <c r="D9" s="12"/>
      <c r="E9" s="15"/>
    </row>
    <row r="10" spans="1:5">
      <c r="A10" s="99" t="s">
        <v>1488</v>
      </c>
      <c r="B10" s="12"/>
      <c r="C10" s="12"/>
      <c r="D10" s="12"/>
      <c r="E10" s="15"/>
    </row>
    <row r="11" spans="1:5">
      <c r="A11" s="99" t="s">
        <v>1489</v>
      </c>
      <c r="B11" s="12"/>
      <c r="C11" s="12"/>
      <c r="D11" s="12"/>
      <c r="E11" s="15"/>
    </row>
    <row r="12" spans="1:5">
      <c r="A12" s="99" t="s">
        <v>1490</v>
      </c>
      <c r="B12" s="12"/>
      <c r="C12" s="12"/>
      <c r="D12" s="12"/>
      <c r="E12" s="15"/>
    </row>
    <row r="13" spans="1:5">
      <c r="A13" s="99" t="s">
        <v>1491</v>
      </c>
      <c r="B13" s="12"/>
      <c r="C13" s="12"/>
      <c r="D13" s="12"/>
      <c r="E13" s="15"/>
    </row>
    <row r="14" spans="1:5">
      <c r="A14" s="99" t="s">
        <v>1492</v>
      </c>
      <c r="B14" s="12"/>
      <c r="C14" s="12"/>
      <c r="D14" s="12"/>
      <c r="E14" s="15"/>
    </row>
    <row r="15" spans="1:5">
      <c r="A15" s="98" t="s">
        <v>1493</v>
      </c>
      <c r="B15" s="100"/>
      <c r="C15" s="100"/>
      <c r="D15" s="100"/>
      <c r="E15" s="15"/>
    </row>
    <row r="16" spans="1:5">
      <c r="A16" s="101" t="s">
        <v>1494</v>
      </c>
      <c r="B16" s="73"/>
      <c r="C16" s="73"/>
      <c r="D16" s="73"/>
      <c r="E16" s="15"/>
    </row>
    <row r="17" spans="1:5">
      <c r="A17" s="99" t="s">
        <v>1495</v>
      </c>
      <c r="B17" s="73"/>
      <c r="C17" s="73"/>
      <c r="D17" s="73"/>
      <c r="E17" s="15"/>
    </row>
    <row r="18" spans="1:5">
      <c r="A18" s="99" t="s">
        <v>1496</v>
      </c>
      <c r="B18" s="73"/>
      <c r="C18" s="73"/>
      <c r="D18" s="73"/>
      <c r="E18" s="15"/>
    </row>
    <row r="19" spans="1:5">
      <c r="A19" s="99" t="s">
        <v>1497</v>
      </c>
      <c r="B19" s="73"/>
      <c r="C19" s="73"/>
      <c r="D19" s="73"/>
      <c r="E19" s="15"/>
    </row>
    <row r="20" spans="1:5">
      <c r="A20" s="99" t="s">
        <v>1498</v>
      </c>
      <c r="B20" s="73"/>
      <c r="C20" s="73"/>
      <c r="D20" s="73"/>
      <c r="E20" s="15"/>
    </row>
    <row r="21" spans="1:5">
      <c r="A21" s="99" t="s">
        <v>1499</v>
      </c>
      <c r="B21" s="73"/>
      <c r="C21" s="73"/>
      <c r="D21" s="73"/>
      <c r="E21" s="15"/>
    </row>
    <row r="22" spans="1:5">
      <c r="A22" s="99" t="s">
        <v>1500</v>
      </c>
      <c r="B22" s="73"/>
      <c r="C22" s="73"/>
      <c r="D22" s="73"/>
      <c r="E22" s="15"/>
    </row>
    <row r="23" spans="1:5">
      <c r="A23" s="99" t="s">
        <v>1501</v>
      </c>
      <c r="B23" s="73"/>
      <c r="C23" s="73"/>
      <c r="D23" s="73"/>
      <c r="E23" s="15"/>
    </row>
    <row r="24" spans="1:5">
      <c r="A24" s="98" t="s">
        <v>1502</v>
      </c>
      <c r="B24" s="100"/>
      <c r="C24" s="100"/>
      <c r="D24" s="100"/>
      <c r="E24" s="15"/>
    </row>
    <row r="25" spans="1:5">
      <c r="A25" s="98" t="s">
        <v>1503</v>
      </c>
      <c r="B25" s="73"/>
      <c r="C25" s="73"/>
      <c r="D25" s="73"/>
      <c r="E25" s="15"/>
    </row>
    <row r="26" spans="1:5">
      <c r="A26" s="98" t="s">
        <v>1504</v>
      </c>
      <c r="B26" s="100"/>
      <c r="C26" s="100"/>
      <c r="D26" s="100"/>
      <c r="E26" s="15"/>
    </row>
    <row r="27" spans="1:5">
      <c r="A27" s="98" t="s">
        <v>1505</v>
      </c>
      <c r="B27" s="73"/>
      <c r="C27" s="73"/>
      <c r="D27" s="73"/>
      <c r="E27" s="15"/>
    </row>
    <row r="28" spans="1:5">
      <c r="A28" s="98" t="s">
        <v>1506</v>
      </c>
      <c r="B28" s="73"/>
      <c r="C28" s="73"/>
      <c r="D28" s="73"/>
      <c r="E28" s="15"/>
    </row>
    <row r="29" spans="1:5">
      <c r="A29" s="98" t="s">
        <v>1507</v>
      </c>
      <c r="B29" s="73"/>
      <c r="C29" s="73"/>
      <c r="D29" s="73"/>
      <c r="E29" s="15"/>
    </row>
    <row r="30" spans="1:5">
      <c r="A30" s="98" t="s">
        <v>1465</v>
      </c>
      <c r="B30" s="100">
        <v>50</v>
      </c>
      <c r="C30" s="100">
        <v>50</v>
      </c>
      <c r="D30" s="100">
        <v>100</v>
      </c>
      <c r="E30" s="15">
        <v>100</v>
      </c>
    </row>
    <row r="31" spans="1:5">
      <c r="A31" s="98" t="s">
        <v>1508</v>
      </c>
      <c r="B31" s="73">
        <v>50</v>
      </c>
      <c r="C31" s="73">
        <v>50</v>
      </c>
      <c r="D31" s="73">
        <v>100</v>
      </c>
      <c r="E31" s="15">
        <v>100</v>
      </c>
    </row>
    <row r="32" spans="1:5">
      <c r="A32" s="70" t="s">
        <v>1509</v>
      </c>
      <c r="B32" s="73">
        <v>50</v>
      </c>
      <c r="C32" s="73">
        <v>50</v>
      </c>
      <c r="D32" s="73">
        <v>100</v>
      </c>
      <c r="E32" s="15">
        <v>100</v>
      </c>
    </row>
    <row r="33" spans="1:5">
      <c r="A33" s="91" t="s">
        <v>1510</v>
      </c>
      <c r="B33" s="73"/>
      <c r="C33" s="73"/>
      <c r="D33" s="73"/>
      <c r="E33" s="15"/>
    </row>
    <row r="34" spans="1:5">
      <c r="A34" s="12" t="s">
        <v>1467</v>
      </c>
      <c r="B34" s="73"/>
      <c r="C34" s="73"/>
      <c r="D34" s="73"/>
      <c r="E34" s="15"/>
    </row>
    <row r="35" spans="1:5">
      <c r="A35" s="70" t="s">
        <v>1511</v>
      </c>
      <c r="B35" s="73">
        <v>50</v>
      </c>
      <c r="C35" s="73">
        <v>50</v>
      </c>
      <c r="D35" s="73">
        <v>100</v>
      </c>
      <c r="E35" s="15">
        <v>100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"/>
    </sheetView>
  </sheetViews>
  <sheetFormatPr defaultRowHeight="13.5"/>
  <cols>
    <col min="1" max="1" width="34.375" style="1" customWidth="1"/>
    <col min="2" max="3" width="11.5" style="1" customWidth="1"/>
    <col min="4" max="4" width="12" style="1" customWidth="1"/>
    <col min="5" max="5" width="13.75" style="1" customWidth="1"/>
    <col min="6" max="16384" width="9" style="1"/>
  </cols>
  <sheetData>
    <row r="1" spans="1:6" ht="16.899999999999999" customHeight="1">
      <c r="A1" s="102" t="s">
        <v>1512</v>
      </c>
      <c r="B1" s="102"/>
      <c r="C1" s="102"/>
      <c r="D1" s="103"/>
      <c r="E1" s="102"/>
    </row>
    <row r="2" spans="1:6" ht="30.6" customHeight="1">
      <c r="A2" s="171" t="s">
        <v>1513</v>
      </c>
      <c r="B2" s="171"/>
      <c r="C2" s="171"/>
      <c r="D2" s="171"/>
      <c r="E2" s="171"/>
    </row>
    <row r="3" spans="1:6" ht="14.25">
      <c r="A3" s="159" t="s">
        <v>1598</v>
      </c>
      <c r="B3" s="104"/>
      <c r="C3" s="102"/>
      <c r="D3" s="105"/>
      <c r="E3" s="102" t="s">
        <v>1353</v>
      </c>
    </row>
    <row r="4" spans="1:6" ht="30" customHeight="1">
      <c r="A4" s="106" t="s">
        <v>1236</v>
      </c>
      <c r="B4" s="107" t="s">
        <v>1514</v>
      </c>
      <c r="C4" s="107" t="s">
        <v>1515</v>
      </c>
      <c r="D4" s="108" t="s">
        <v>1516</v>
      </c>
      <c r="E4" s="109" t="s">
        <v>1517</v>
      </c>
      <c r="F4" s="1">
        <v>2015</v>
      </c>
    </row>
    <row r="5" spans="1:6" ht="30" customHeight="1">
      <c r="A5" s="110" t="s">
        <v>1518</v>
      </c>
      <c r="B5" s="111">
        <v>20337</v>
      </c>
      <c r="C5" s="111">
        <v>25847</v>
      </c>
      <c r="D5" s="112">
        <f>C5/B5</f>
        <v>1.2709347494714067</v>
      </c>
      <c r="E5" s="113">
        <f>C5/F5</f>
        <v>1.2746954677713667</v>
      </c>
      <c r="F5" s="1">
        <v>20277</v>
      </c>
    </row>
    <row r="6" spans="1:6" ht="30" customHeight="1">
      <c r="A6" s="110" t="s">
        <v>1519</v>
      </c>
      <c r="B6" s="114">
        <v>18700</v>
      </c>
      <c r="C6" s="115">
        <v>20304</v>
      </c>
      <c r="D6" s="112">
        <f t="shared" ref="D6:D16" si="0">C6/B6</f>
        <v>1.0857754010695186</v>
      </c>
      <c r="E6" s="113">
        <f t="shared" ref="E6:E16" si="1">C6/F6</f>
        <v>1.0130220026942074</v>
      </c>
      <c r="F6" s="1">
        <v>20043</v>
      </c>
    </row>
    <row r="7" spans="1:6" ht="30" customHeight="1">
      <c r="A7" s="110" t="s">
        <v>1520</v>
      </c>
      <c r="B7" s="116">
        <v>34100</v>
      </c>
      <c r="C7" s="117">
        <v>15180</v>
      </c>
      <c r="D7" s="112">
        <f t="shared" si="0"/>
        <v>0.44516129032258067</v>
      </c>
      <c r="E7" s="113"/>
    </row>
    <row r="8" spans="1:6" ht="30" customHeight="1">
      <c r="A8" s="110" t="s">
        <v>1521</v>
      </c>
      <c r="B8" s="117">
        <v>27028</v>
      </c>
      <c r="C8" s="117">
        <v>27247</v>
      </c>
      <c r="D8" s="112">
        <f t="shared" si="0"/>
        <v>1.0081027083025011</v>
      </c>
      <c r="E8" s="113">
        <f t="shared" si="1"/>
        <v>1.0560852713178295</v>
      </c>
      <c r="F8" s="1">
        <v>25800</v>
      </c>
    </row>
    <row r="9" spans="1:6" ht="30" customHeight="1">
      <c r="A9" s="110" t="s">
        <v>1522</v>
      </c>
      <c r="B9" s="117">
        <v>34900</v>
      </c>
      <c r="C9" s="117">
        <v>34070</v>
      </c>
      <c r="D9" s="112">
        <f t="shared" si="0"/>
        <v>0.97621776504297997</v>
      </c>
      <c r="E9" s="113">
        <f t="shared" si="1"/>
        <v>1.0843756962347624</v>
      </c>
      <c r="F9" s="1">
        <v>31419</v>
      </c>
    </row>
    <row r="10" spans="1:6" ht="30" customHeight="1">
      <c r="A10" s="118" t="s">
        <v>1523</v>
      </c>
      <c r="B10" s="117"/>
      <c r="C10" s="117"/>
      <c r="D10" s="112"/>
      <c r="E10" s="113"/>
    </row>
    <row r="11" spans="1:6" ht="30" customHeight="1">
      <c r="A11" s="119" t="s">
        <v>1524</v>
      </c>
      <c r="B11" s="117">
        <v>25000</v>
      </c>
      <c r="C11" s="117">
        <v>25148</v>
      </c>
      <c r="D11" s="112">
        <f t="shared" si="0"/>
        <v>1.0059199999999999</v>
      </c>
      <c r="E11" s="113">
        <f t="shared" si="1"/>
        <v>1.1275613146213515</v>
      </c>
      <c r="F11" s="1">
        <v>22303</v>
      </c>
    </row>
    <row r="12" spans="1:6" ht="30" customHeight="1">
      <c r="A12" s="118" t="s">
        <v>1525</v>
      </c>
      <c r="B12" s="117">
        <v>9900</v>
      </c>
      <c r="C12" s="117">
        <v>8922</v>
      </c>
      <c r="D12" s="112">
        <f t="shared" si="0"/>
        <v>0.90121212121212124</v>
      </c>
      <c r="E12" s="113">
        <f t="shared" si="1"/>
        <v>0.97871873628784556</v>
      </c>
      <c r="F12" s="1">
        <v>9116</v>
      </c>
    </row>
    <row r="13" spans="1:6" ht="30" customHeight="1">
      <c r="A13" s="110" t="s">
        <v>1526</v>
      </c>
      <c r="B13" s="117">
        <v>3089</v>
      </c>
      <c r="C13" s="117">
        <v>1922</v>
      </c>
      <c r="D13" s="112">
        <f t="shared" si="0"/>
        <v>0.62220783425056647</v>
      </c>
      <c r="E13" s="113">
        <f t="shared" si="1"/>
        <v>0.33525204953776383</v>
      </c>
      <c r="F13" s="1">
        <v>5733</v>
      </c>
    </row>
    <row r="14" spans="1:6" ht="30" customHeight="1">
      <c r="A14" s="110" t="s">
        <v>1527</v>
      </c>
      <c r="B14" s="117">
        <v>566</v>
      </c>
      <c r="C14" s="117">
        <v>785</v>
      </c>
      <c r="D14" s="112">
        <f t="shared" si="0"/>
        <v>1.3869257950530036</v>
      </c>
      <c r="E14" s="113">
        <f t="shared" si="1"/>
        <v>0.13793709365665086</v>
      </c>
      <c r="F14" s="1">
        <v>5691</v>
      </c>
    </row>
    <row r="15" spans="1:6" ht="30" customHeight="1">
      <c r="A15" s="110" t="s">
        <v>1528</v>
      </c>
      <c r="B15" s="117">
        <v>234</v>
      </c>
      <c r="C15" s="117">
        <v>1101</v>
      </c>
      <c r="D15" s="112">
        <f t="shared" si="0"/>
        <v>4.7051282051282053</v>
      </c>
      <c r="E15" s="113">
        <f t="shared" si="1"/>
        <v>0.82844243792325056</v>
      </c>
      <c r="F15" s="1">
        <v>1329</v>
      </c>
    </row>
    <row r="16" spans="1:6" ht="30" customHeight="1">
      <c r="A16" s="120" t="s">
        <v>1529</v>
      </c>
      <c r="B16" s="117">
        <v>138954</v>
      </c>
      <c r="C16" s="117">
        <v>129426</v>
      </c>
      <c r="D16" s="112">
        <f t="shared" si="0"/>
        <v>0.93143054536033509</v>
      </c>
      <c r="E16" s="113">
        <f t="shared" si="1"/>
        <v>1.1734849309106734</v>
      </c>
      <c r="F16" s="1">
        <v>110292</v>
      </c>
    </row>
  </sheetData>
  <mergeCells count="1">
    <mergeCell ref="A2:E2"/>
  </mergeCells>
  <phoneticPr fontId="1" type="noConversion"/>
  <conditionalFormatting sqref="A5:A6">
    <cfRule type="expression" dxfId="10" priority="2" stopIfTrue="1">
      <formula>"len($A:$A)=3"</formula>
    </cfRule>
  </conditionalFormatting>
  <conditionalFormatting sqref="D5:D16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"/>
    </sheetView>
  </sheetViews>
  <sheetFormatPr defaultRowHeight="13.5"/>
  <cols>
    <col min="1" max="1" width="39.75" style="1" customWidth="1"/>
    <col min="2" max="3" width="11" style="1" customWidth="1"/>
    <col min="4" max="4" width="12.75" style="1" customWidth="1"/>
    <col min="5" max="5" width="14.625" style="1" customWidth="1"/>
    <col min="6" max="16384" width="9" style="1"/>
  </cols>
  <sheetData>
    <row r="1" spans="1:6" ht="22.15" customHeight="1">
      <c r="A1" s="102" t="s">
        <v>1530</v>
      </c>
      <c r="B1" s="102"/>
      <c r="C1" s="102"/>
      <c r="D1" s="103"/>
      <c r="E1" s="102"/>
    </row>
    <row r="2" spans="1:6" ht="30" customHeight="1">
      <c r="A2" s="171" t="s">
        <v>1531</v>
      </c>
      <c r="B2" s="171"/>
      <c r="C2" s="171"/>
      <c r="D2" s="171"/>
      <c r="E2" s="171"/>
    </row>
    <row r="3" spans="1:6" ht="14.25">
      <c r="A3" s="159" t="s">
        <v>1598</v>
      </c>
      <c r="B3" s="104"/>
      <c r="C3" s="102"/>
      <c r="D3" s="105"/>
      <c r="E3" s="121" t="s">
        <v>1353</v>
      </c>
    </row>
    <row r="4" spans="1:6" ht="39.6" customHeight="1">
      <c r="A4" s="109" t="s">
        <v>1236</v>
      </c>
      <c r="B4" s="107" t="s">
        <v>1514</v>
      </c>
      <c r="C4" s="107" t="s">
        <v>1515</v>
      </c>
      <c r="D4" s="108" t="s">
        <v>1516</v>
      </c>
      <c r="E4" s="109" t="s">
        <v>1517</v>
      </c>
      <c r="F4" s="1">
        <v>2015</v>
      </c>
    </row>
    <row r="5" spans="1:6" ht="30" customHeight="1">
      <c r="A5" s="110" t="s">
        <v>1532</v>
      </c>
      <c r="B5" s="111">
        <v>21550</v>
      </c>
      <c r="C5" s="111">
        <v>23598</v>
      </c>
      <c r="D5" s="112">
        <f>C5/B5</f>
        <v>1.0950348027842227</v>
      </c>
      <c r="E5" s="122">
        <f>C5/F5</f>
        <v>1.0938673341677096</v>
      </c>
      <c r="F5" s="1">
        <v>21573</v>
      </c>
    </row>
    <row r="6" spans="1:6" ht="30" customHeight="1">
      <c r="A6" s="110" t="s">
        <v>1533</v>
      </c>
      <c r="B6" s="111">
        <v>13600</v>
      </c>
      <c r="C6" s="111">
        <v>15932</v>
      </c>
      <c r="D6" s="112">
        <f t="shared" ref="D6:D16" si="0">C6/B6</f>
        <v>1.171470588235294</v>
      </c>
      <c r="E6" s="122">
        <f t="shared" ref="E6:E16" si="1">C6/F6</f>
        <v>1.1397095643465198</v>
      </c>
      <c r="F6" s="1">
        <v>13979</v>
      </c>
    </row>
    <row r="7" spans="1:6" ht="30" customHeight="1">
      <c r="A7" s="110" t="s">
        <v>1534</v>
      </c>
      <c r="B7" s="123">
        <v>23500</v>
      </c>
      <c r="C7" s="111">
        <v>15138</v>
      </c>
      <c r="D7" s="112">
        <f t="shared" si="0"/>
        <v>0.64417021276595743</v>
      </c>
      <c r="E7" s="122"/>
    </row>
    <row r="8" spans="1:6" ht="30" customHeight="1">
      <c r="A8" s="110" t="s">
        <v>1535</v>
      </c>
      <c r="B8" s="111">
        <v>21788</v>
      </c>
      <c r="C8" s="111">
        <v>21737</v>
      </c>
      <c r="D8" s="112">
        <f t="shared" si="0"/>
        <v>0.99765926197907107</v>
      </c>
      <c r="E8" s="122">
        <f t="shared" si="1"/>
        <v>1.1779656424429632</v>
      </c>
      <c r="F8" s="1">
        <v>18453</v>
      </c>
    </row>
    <row r="9" spans="1:6" ht="30" customHeight="1">
      <c r="A9" s="110" t="s">
        <v>1536</v>
      </c>
      <c r="B9" s="111">
        <v>33700</v>
      </c>
      <c r="C9" s="111">
        <v>34070</v>
      </c>
      <c r="D9" s="112">
        <f t="shared" si="0"/>
        <v>1.0109792284866468</v>
      </c>
      <c r="E9" s="122">
        <f t="shared" si="1"/>
        <v>1.1214984035024194</v>
      </c>
      <c r="F9" s="1">
        <v>30379</v>
      </c>
    </row>
    <row r="10" spans="1:6" ht="30" customHeight="1">
      <c r="A10" s="124" t="s">
        <v>1537</v>
      </c>
      <c r="B10" s="111"/>
      <c r="C10" s="111"/>
      <c r="D10" s="112"/>
      <c r="E10" s="122"/>
    </row>
    <row r="11" spans="1:6" ht="30" customHeight="1">
      <c r="A11" s="110" t="s">
        <v>1538</v>
      </c>
      <c r="B11" s="111">
        <v>23800</v>
      </c>
      <c r="C11" s="111">
        <v>23863</v>
      </c>
      <c r="D11" s="112">
        <f t="shared" si="0"/>
        <v>1.0026470588235294</v>
      </c>
      <c r="E11" s="122">
        <f t="shared" si="1"/>
        <v>1.0873012256800474</v>
      </c>
      <c r="F11" s="1">
        <v>21947</v>
      </c>
    </row>
    <row r="12" spans="1:6" ht="30" customHeight="1">
      <c r="A12" s="124" t="s">
        <v>1539</v>
      </c>
      <c r="B12" s="111">
        <v>9900</v>
      </c>
      <c r="C12" s="115">
        <v>10207</v>
      </c>
      <c r="D12" s="112">
        <f t="shared" si="0"/>
        <v>1.0310101010101009</v>
      </c>
      <c r="E12" s="122">
        <f t="shared" si="1"/>
        <v>1.2105075901328273</v>
      </c>
      <c r="F12" s="1">
        <v>8432</v>
      </c>
    </row>
    <row r="13" spans="1:6" ht="30" customHeight="1">
      <c r="A13" s="110" t="s">
        <v>1540</v>
      </c>
      <c r="B13" s="125">
        <v>1250</v>
      </c>
      <c r="C13" s="107">
        <v>3108</v>
      </c>
      <c r="D13" s="112">
        <f t="shared" si="0"/>
        <v>2.4864000000000002</v>
      </c>
      <c r="E13" s="122">
        <f t="shared" si="1"/>
        <v>0.55194459243473626</v>
      </c>
      <c r="F13" s="1">
        <v>5631</v>
      </c>
    </row>
    <row r="14" spans="1:6" ht="30" customHeight="1">
      <c r="A14" s="110" t="s">
        <v>1541</v>
      </c>
      <c r="B14" s="107">
        <v>419</v>
      </c>
      <c r="C14" s="107">
        <v>785</v>
      </c>
      <c r="D14" s="112">
        <f t="shared" si="0"/>
        <v>1.873508353221957</v>
      </c>
      <c r="E14" s="122">
        <f t="shared" si="1"/>
        <v>1.8427230046948357</v>
      </c>
      <c r="F14" s="1">
        <v>426</v>
      </c>
    </row>
    <row r="15" spans="1:6" ht="30" customHeight="1">
      <c r="A15" s="110" t="s">
        <v>1542</v>
      </c>
      <c r="B15" s="126">
        <v>808</v>
      </c>
      <c r="C15" s="127">
        <v>2150</v>
      </c>
      <c r="D15" s="112">
        <f t="shared" si="0"/>
        <v>2.6608910891089108</v>
      </c>
      <c r="E15" s="122">
        <f t="shared" si="1"/>
        <v>1.0565110565110565</v>
      </c>
      <c r="F15" s="1">
        <v>2035</v>
      </c>
    </row>
    <row r="16" spans="1:6" ht="30" customHeight="1">
      <c r="A16" s="128" t="s">
        <v>1310</v>
      </c>
      <c r="B16" s="107">
        <v>116615</v>
      </c>
      <c r="C16" s="107">
        <v>115846</v>
      </c>
      <c r="D16" s="112">
        <f t="shared" si="0"/>
        <v>0.9934056510740471</v>
      </c>
      <c r="E16" s="122">
        <f t="shared" si="1"/>
        <v>1.252714217742982</v>
      </c>
      <c r="F16" s="1">
        <v>92476</v>
      </c>
    </row>
  </sheetData>
  <mergeCells count="1">
    <mergeCell ref="A2:E2"/>
  </mergeCells>
  <phoneticPr fontId="1" type="noConversion"/>
  <conditionalFormatting sqref="A5:A6">
    <cfRule type="expression" dxfId="8" priority="2" stopIfTrue="1">
      <formula>"len($A:$A)=3"</formula>
    </cfRule>
  </conditionalFormatting>
  <conditionalFormatting sqref="D5:D16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topLeftCell="A13" workbookViewId="0">
      <selection activeCell="C27" sqref="C27"/>
    </sheetView>
  </sheetViews>
  <sheetFormatPr defaultRowHeight="13.5"/>
  <cols>
    <col min="1" max="1" width="28.375" style="1" customWidth="1"/>
    <col min="2" max="2" width="13.375" style="1" customWidth="1"/>
    <col min="3" max="3" width="12.375" style="1" customWidth="1"/>
    <col min="4" max="4" width="13.375" style="1" customWidth="1"/>
    <col min="5" max="5" width="14.25" style="1" customWidth="1"/>
    <col min="6" max="6" width="15" style="1" customWidth="1"/>
    <col min="7" max="16384" width="9" style="1"/>
  </cols>
  <sheetData>
    <row r="1" spans="1:6" ht="14.25">
      <c r="A1" s="2" t="s">
        <v>49</v>
      </c>
      <c r="B1" s="3"/>
    </row>
    <row r="2" spans="1:6" ht="22.5">
      <c r="A2" s="163" t="s">
        <v>50</v>
      </c>
      <c r="B2" s="163"/>
      <c r="C2" s="163"/>
      <c r="D2" s="163"/>
      <c r="E2" s="163"/>
    </row>
    <row r="3" spans="1:6" ht="14.25">
      <c r="A3" s="159" t="s">
        <v>1598</v>
      </c>
      <c r="B3" s="3"/>
      <c r="E3" s="4" t="s">
        <v>51</v>
      </c>
    </row>
    <row r="4" spans="1:6" ht="27">
      <c r="A4" s="27" t="s">
        <v>52</v>
      </c>
      <c r="B4" s="5" t="s">
        <v>53</v>
      </c>
      <c r="C4" s="6" t="s">
        <v>54</v>
      </c>
      <c r="D4" s="6" t="s">
        <v>55</v>
      </c>
      <c r="E4" s="6" t="s">
        <v>56</v>
      </c>
      <c r="F4" s="7" t="s">
        <v>57</v>
      </c>
    </row>
    <row r="5" spans="1:6">
      <c r="A5" s="28" t="s">
        <v>58</v>
      </c>
      <c r="B5" s="29">
        <v>26820</v>
      </c>
      <c r="C5" s="30">
        <v>41040</v>
      </c>
      <c r="D5" s="31">
        <f>C5/B5</f>
        <v>1.5302013422818792</v>
      </c>
      <c r="E5" s="32">
        <f>C5/F5</f>
        <v>0.95934921339909773</v>
      </c>
      <c r="F5" s="1">
        <v>42779</v>
      </c>
    </row>
    <row r="6" spans="1:6">
      <c r="A6" s="28" t="s">
        <v>59</v>
      </c>
      <c r="B6" s="29"/>
      <c r="C6" s="30"/>
      <c r="D6" s="31"/>
      <c r="E6" s="32"/>
    </row>
    <row r="7" spans="1:6">
      <c r="A7" s="28" t="s">
        <v>60</v>
      </c>
      <c r="B7" s="29">
        <v>1289</v>
      </c>
      <c r="C7" s="30">
        <v>1171</v>
      </c>
      <c r="D7" s="31">
        <f t="shared" ref="D7:D45" si="0">C7/B7</f>
        <v>0.90845616757176106</v>
      </c>
      <c r="E7" s="32">
        <f t="shared" ref="E7:E45" si="1">C7/F7</f>
        <v>0.95280716029292112</v>
      </c>
      <c r="F7" s="1">
        <v>1229</v>
      </c>
    </row>
    <row r="8" spans="1:6">
      <c r="A8" s="28" t="s">
        <v>61</v>
      </c>
      <c r="B8" s="29">
        <v>38481</v>
      </c>
      <c r="C8" s="30">
        <v>28724</v>
      </c>
      <c r="D8" s="31">
        <f t="shared" si="0"/>
        <v>0.74644629817312436</v>
      </c>
      <c r="E8" s="32">
        <f t="shared" si="1"/>
        <v>0.88659793814432986</v>
      </c>
      <c r="F8" s="1">
        <v>32398</v>
      </c>
    </row>
    <row r="9" spans="1:6">
      <c r="A9" s="28" t="s">
        <v>62</v>
      </c>
      <c r="B9" s="29">
        <v>95062</v>
      </c>
      <c r="C9" s="30">
        <v>203341</v>
      </c>
      <c r="D9" s="31">
        <f t="shared" si="0"/>
        <v>2.1390355767814691</v>
      </c>
      <c r="E9" s="32">
        <f t="shared" si="1"/>
        <v>1.3033843984359976</v>
      </c>
      <c r="F9" s="1">
        <v>156010</v>
      </c>
    </row>
    <row r="10" spans="1:6">
      <c r="A10" s="28" t="s">
        <v>63</v>
      </c>
      <c r="B10" s="29">
        <v>11214</v>
      </c>
      <c r="C10" s="30">
        <v>10657</v>
      </c>
      <c r="D10" s="31">
        <f t="shared" si="0"/>
        <v>0.95032994471196719</v>
      </c>
      <c r="E10" s="32">
        <f t="shared" si="1"/>
        <v>0.89833937452583668</v>
      </c>
      <c r="F10" s="1">
        <v>11863</v>
      </c>
    </row>
    <row r="11" spans="1:6">
      <c r="A11" s="28" t="s">
        <v>64</v>
      </c>
      <c r="B11" s="29">
        <v>21485</v>
      </c>
      <c r="C11" s="30">
        <v>17339</v>
      </c>
      <c r="D11" s="31">
        <f t="shared" si="0"/>
        <v>0.80702815918082382</v>
      </c>
      <c r="E11" s="32">
        <f t="shared" si="1"/>
        <v>1.6801356589147287</v>
      </c>
      <c r="F11" s="1">
        <v>10320</v>
      </c>
    </row>
    <row r="12" spans="1:6">
      <c r="A12" s="28" t="s">
        <v>65</v>
      </c>
      <c r="B12" s="29">
        <v>45875</v>
      </c>
      <c r="C12" s="30">
        <v>50294</v>
      </c>
      <c r="D12" s="31">
        <f t="shared" si="0"/>
        <v>1.0963269754768392</v>
      </c>
      <c r="E12" s="32">
        <f t="shared" si="1"/>
        <v>1.1613096887411103</v>
      </c>
      <c r="F12" s="1">
        <v>43308</v>
      </c>
    </row>
    <row r="13" spans="1:6">
      <c r="A13" s="28" t="s">
        <v>66</v>
      </c>
      <c r="B13" s="29">
        <v>63251</v>
      </c>
      <c r="C13" s="30">
        <v>60639</v>
      </c>
      <c r="D13" s="31">
        <f t="shared" si="0"/>
        <v>0.9587042102101152</v>
      </c>
      <c r="E13" s="32">
        <f t="shared" si="1"/>
        <v>0.86918942162975699</v>
      </c>
      <c r="F13" s="1">
        <v>69765</v>
      </c>
    </row>
    <row r="14" spans="1:6">
      <c r="A14" s="28" t="s">
        <v>67</v>
      </c>
      <c r="B14" s="29">
        <v>4774</v>
      </c>
      <c r="C14" s="30">
        <v>14231</v>
      </c>
      <c r="D14" s="31">
        <f t="shared" si="0"/>
        <v>2.9809384164222874</v>
      </c>
      <c r="E14" s="32">
        <f t="shared" si="1"/>
        <v>0.80084411930219468</v>
      </c>
      <c r="F14" s="1">
        <v>17770</v>
      </c>
    </row>
    <row r="15" spans="1:6">
      <c r="A15" s="28" t="s">
        <v>68</v>
      </c>
      <c r="B15" s="29">
        <v>80736</v>
      </c>
      <c r="C15" s="30">
        <v>128701</v>
      </c>
      <c r="D15" s="31">
        <f t="shared" si="0"/>
        <v>1.5940968093539438</v>
      </c>
      <c r="E15" s="32">
        <f t="shared" si="1"/>
        <v>0.83092944579308925</v>
      </c>
      <c r="F15" s="1">
        <v>154888</v>
      </c>
    </row>
    <row r="16" spans="1:6">
      <c r="A16" s="28" t="s">
        <v>69</v>
      </c>
      <c r="B16" s="29">
        <v>63899</v>
      </c>
      <c r="C16" s="30">
        <v>58291</v>
      </c>
      <c r="D16" s="31">
        <f t="shared" si="0"/>
        <v>0.91223649822375941</v>
      </c>
      <c r="E16" s="32">
        <f t="shared" si="1"/>
        <v>0.94120971387973906</v>
      </c>
      <c r="F16" s="1">
        <v>61932</v>
      </c>
    </row>
    <row r="17" spans="1:6">
      <c r="A17" s="28" t="s">
        <v>70</v>
      </c>
      <c r="B17" s="29">
        <v>4689</v>
      </c>
      <c r="C17" s="30">
        <v>5009</v>
      </c>
      <c r="D17" s="31">
        <f t="shared" si="0"/>
        <v>1.0682448283216037</v>
      </c>
      <c r="E17" s="32">
        <f t="shared" si="1"/>
        <v>0.12579737807021951</v>
      </c>
      <c r="F17" s="1">
        <v>39818</v>
      </c>
    </row>
    <row r="18" spans="1:6">
      <c r="A18" s="28" t="s">
        <v>71</v>
      </c>
      <c r="B18" s="29">
        <v>2372</v>
      </c>
      <c r="C18" s="30">
        <v>3368</v>
      </c>
      <c r="D18" s="31">
        <f t="shared" si="0"/>
        <v>1.4198988195615514</v>
      </c>
      <c r="E18" s="32">
        <f t="shared" si="1"/>
        <v>1.1554030874785592</v>
      </c>
      <c r="F18" s="1">
        <v>2915</v>
      </c>
    </row>
    <row r="19" spans="1:6">
      <c r="A19" s="28" t="s">
        <v>72</v>
      </c>
      <c r="B19" s="29">
        <v>3893</v>
      </c>
      <c r="C19" s="30">
        <v>4658</v>
      </c>
      <c r="D19" s="31">
        <f t="shared" si="0"/>
        <v>1.1965065502183405</v>
      </c>
      <c r="E19" s="32">
        <f t="shared" si="1"/>
        <v>1.5317329825715225</v>
      </c>
      <c r="F19" s="1">
        <v>3041</v>
      </c>
    </row>
    <row r="20" spans="1:6">
      <c r="A20" s="28" t="s">
        <v>73</v>
      </c>
      <c r="B20" s="29"/>
      <c r="C20" s="30"/>
      <c r="D20" s="31"/>
      <c r="E20" s="32"/>
    </row>
    <row r="21" spans="1:6">
      <c r="A21" s="28" t="s">
        <v>74</v>
      </c>
      <c r="B21" s="29"/>
      <c r="C21" s="30"/>
      <c r="D21" s="31"/>
      <c r="E21" s="32"/>
    </row>
    <row r="22" spans="1:6">
      <c r="A22" s="28" t="s">
        <v>75</v>
      </c>
      <c r="B22" s="29">
        <v>6105</v>
      </c>
      <c r="C22" s="30">
        <v>4728</v>
      </c>
      <c r="D22" s="31">
        <f t="shared" si="0"/>
        <v>0.77444717444717448</v>
      </c>
      <c r="E22" s="32">
        <f t="shared" si="1"/>
        <v>1.5744255744255744</v>
      </c>
      <c r="F22" s="1">
        <v>3003</v>
      </c>
    </row>
    <row r="23" spans="1:6">
      <c r="A23" s="28" t="s">
        <v>76</v>
      </c>
      <c r="B23" s="29">
        <v>31883</v>
      </c>
      <c r="C23" s="30">
        <v>20721</v>
      </c>
      <c r="D23" s="31">
        <f t="shared" si="0"/>
        <v>0.64990747420255313</v>
      </c>
      <c r="E23" s="32">
        <f t="shared" si="1"/>
        <v>0.81659113300492614</v>
      </c>
      <c r="F23" s="1">
        <v>25375</v>
      </c>
    </row>
    <row r="24" spans="1:6">
      <c r="A24" s="28" t="s">
        <v>77</v>
      </c>
      <c r="B24" s="29">
        <v>3929</v>
      </c>
      <c r="C24" s="30">
        <v>3277</v>
      </c>
      <c r="D24" s="31">
        <f t="shared" si="0"/>
        <v>0.8340544667854416</v>
      </c>
      <c r="E24" s="32">
        <f t="shared" si="1"/>
        <v>0.85472091810119977</v>
      </c>
      <c r="F24" s="1">
        <v>3834</v>
      </c>
    </row>
    <row r="25" spans="1:6">
      <c r="A25" s="28" t="s">
        <v>78</v>
      </c>
      <c r="B25" s="29">
        <v>7000</v>
      </c>
      <c r="C25" s="30"/>
      <c r="D25" s="31"/>
      <c r="E25" s="32"/>
    </row>
    <row r="26" spans="1:6">
      <c r="A26" s="28" t="s">
        <v>79</v>
      </c>
      <c r="B26" s="29">
        <v>144524</v>
      </c>
      <c r="C26" s="30">
        <v>115478</v>
      </c>
      <c r="D26" s="31">
        <f t="shared" si="0"/>
        <v>0.79902299964019818</v>
      </c>
      <c r="E26" s="32">
        <f t="shared" si="1"/>
        <v>1.7149009474590871</v>
      </c>
      <c r="F26" s="1">
        <v>67338</v>
      </c>
    </row>
    <row r="27" spans="1:6">
      <c r="A27" s="28" t="s">
        <v>80</v>
      </c>
      <c r="B27" s="29">
        <v>1716</v>
      </c>
      <c r="C27" s="30">
        <v>1773</v>
      </c>
      <c r="D27" s="31">
        <f t="shared" si="0"/>
        <v>1.0332167832167831</v>
      </c>
      <c r="E27" s="32">
        <f t="shared" si="1"/>
        <v>2.7921259842519683</v>
      </c>
      <c r="F27" s="1">
        <v>635</v>
      </c>
    </row>
    <row r="28" spans="1:6">
      <c r="A28" s="28" t="s">
        <v>81</v>
      </c>
      <c r="B28" s="29"/>
      <c r="C28" s="30">
        <v>15</v>
      </c>
      <c r="D28" s="31"/>
      <c r="E28" s="32">
        <f t="shared" si="1"/>
        <v>0.28301886792452829</v>
      </c>
      <c r="F28" s="1">
        <v>53</v>
      </c>
    </row>
    <row r="29" spans="1:6">
      <c r="A29" s="33" t="s">
        <v>82</v>
      </c>
      <c r="B29" s="29">
        <f>SUM(B5:B27)</f>
        <v>658997</v>
      </c>
      <c r="C29" s="29">
        <f>SUM(C5:C28)</f>
        <v>773455</v>
      </c>
      <c r="D29" s="31">
        <f t="shared" si="0"/>
        <v>1.1736851609339647</v>
      </c>
      <c r="E29" s="32">
        <f t="shared" si="1"/>
        <v>1.0336507300123619</v>
      </c>
      <c r="F29" s="1">
        <v>748275</v>
      </c>
    </row>
    <row r="30" spans="1:6">
      <c r="A30" s="34" t="s">
        <v>83</v>
      </c>
      <c r="B30" s="29"/>
      <c r="C30" s="30"/>
      <c r="D30" s="31"/>
      <c r="E30" s="32"/>
    </row>
    <row r="31" spans="1:6">
      <c r="A31" s="34" t="s">
        <v>84</v>
      </c>
      <c r="B31" s="29">
        <f>SUM(B36+B44)</f>
        <v>60671</v>
      </c>
      <c r="C31" s="30">
        <v>136464</v>
      </c>
      <c r="D31" s="31">
        <f t="shared" si="0"/>
        <v>2.2492459329828089</v>
      </c>
      <c r="E31" s="32">
        <f t="shared" si="1"/>
        <v>0.41420003399460942</v>
      </c>
      <c r="F31" s="1">
        <v>329464</v>
      </c>
    </row>
    <row r="32" spans="1:6">
      <c r="A32" s="35" t="s">
        <v>85</v>
      </c>
      <c r="B32" s="29"/>
      <c r="C32" s="30">
        <v>76220</v>
      </c>
      <c r="D32" s="31"/>
      <c r="E32" s="32">
        <f t="shared" si="1"/>
        <v>0.39736204155045224</v>
      </c>
      <c r="F32" s="1">
        <v>191815</v>
      </c>
    </row>
    <row r="33" spans="1:6">
      <c r="A33" s="35" t="s">
        <v>86</v>
      </c>
      <c r="B33" s="29"/>
      <c r="C33" s="30"/>
      <c r="D33" s="31"/>
      <c r="E33" s="32"/>
    </row>
    <row r="34" spans="1:6">
      <c r="A34" s="36" t="s">
        <v>87</v>
      </c>
      <c r="B34" s="37"/>
      <c r="C34" s="30"/>
      <c r="D34" s="31"/>
      <c r="E34" s="32"/>
    </row>
    <row r="35" spans="1:6">
      <c r="A35" s="36" t="s">
        <v>88</v>
      </c>
      <c r="B35" s="29"/>
      <c r="C35" s="30">
        <v>76220</v>
      </c>
      <c r="D35" s="31"/>
      <c r="E35" s="32">
        <f t="shared" si="1"/>
        <v>0.39736204155045224</v>
      </c>
      <c r="F35" s="1">
        <v>191815</v>
      </c>
    </row>
    <row r="36" spans="1:6">
      <c r="A36" s="35" t="s">
        <v>89</v>
      </c>
      <c r="B36" s="29">
        <v>8871</v>
      </c>
      <c r="C36" s="38">
        <v>18847</v>
      </c>
      <c r="D36" s="31">
        <f t="shared" si="0"/>
        <v>2.1245631834066057</v>
      </c>
      <c r="E36" s="32">
        <f t="shared" si="1"/>
        <v>1.2182147243229267</v>
      </c>
      <c r="F36" s="1">
        <v>15471</v>
      </c>
    </row>
    <row r="37" spans="1:6">
      <c r="A37" s="39" t="s">
        <v>90</v>
      </c>
      <c r="B37" s="29"/>
      <c r="C37" s="38"/>
      <c r="D37" s="31"/>
      <c r="E37" s="32"/>
    </row>
    <row r="38" spans="1:6">
      <c r="A38" s="36" t="s">
        <v>91</v>
      </c>
      <c r="B38" s="29"/>
      <c r="C38" s="38">
        <v>1450</v>
      </c>
      <c r="D38" s="31"/>
      <c r="E38" s="32">
        <f t="shared" si="1"/>
        <v>0.1</v>
      </c>
      <c r="F38" s="1">
        <v>14500</v>
      </c>
    </row>
    <row r="39" spans="1:6">
      <c r="A39" s="35" t="s">
        <v>92</v>
      </c>
      <c r="B39" s="29"/>
      <c r="C39" s="38"/>
      <c r="D39" s="31"/>
      <c r="E39" s="32"/>
    </row>
    <row r="40" spans="1:6">
      <c r="A40" s="40" t="s">
        <v>93</v>
      </c>
      <c r="B40" s="29"/>
      <c r="C40" s="38"/>
      <c r="D40" s="31"/>
      <c r="E40" s="32"/>
    </row>
    <row r="41" spans="1:6">
      <c r="A41" s="40" t="s">
        <v>94</v>
      </c>
      <c r="B41" s="29"/>
      <c r="C41" s="38"/>
      <c r="D41" s="31"/>
      <c r="E41" s="32"/>
    </row>
    <row r="42" spans="1:6">
      <c r="A42" s="41" t="s">
        <v>95</v>
      </c>
      <c r="B42" s="29"/>
      <c r="C42" s="38"/>
      <c r="D42" s="31"/>
      <c r="E42" s="32"/>
      <c r="F42" s="1">
        <v>60216</v>
      </c>
    </row>
    <row r="43" spans="1:6">
      <c r="A43" s="40" t="s">
        <v>96</v>
      </c>
      <c r="B43" s="29"/>
      <c r="C43" s="38">
        <v>9</v>
      </c>
      <c r="D43" s="31"/>
      <c r="E43" s="32">
        <f t="shared" si="1"/>
        <v>1.3677811550151976E-2</v>
      </c>
      <c r="F43" s="1">
        <v>658</v>
      </c>
    </row>
    <row r="44" spans="1:6">
      <c r="A44" s="42" t="s">
        <v>97</v>
      </c>
      <c r="B44" s="29">
        <v>51800</v>
      </c>
      <c r="C44" s="38">
        <v>39938</v>
      </c>
      <c r="D44" s="31"/>
      <c r="E44" s="32">
        <f t="shared" si="1"/>
        <v>0.56936346140138283</v>
      </c>
      <c r="F44" s="1">
        <v>70145</v>
      </c>
    </row>
    <row r="45" spans="1:6">
      <c r="A45" s="33" t="s">
        <v>98</v>
      </c>
      <c r="B45" s="29">
        <v>719668</v>
      </c>
      <c r="C45" s="30">
        <v>840815</v>
      </c>
      <c r="D45" s="31">
        <f t="shared" si="0"/>
        <v>1.1683373444421594</v>
      </c>
      <c r="E45" s="32">
        <f t="shared" si="1"/>
        <v>0.92471839923630705</v>
      </c>
      <c r="F45" s="1">
        <v>909266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65"/>
  <sheetViews>
    <sheetView topLeftCell="A34" workbookViewId="0">
      <selection activeCell="A3" sqref="A3"/>
    </sheetView>
  </sheetViews>
  <sheetFormatPr defaultRowHeight="13.5"/>
  <cols>
    <col min="1" max="1" width="28.625" style="1" customWidth="1"/>
    <col min="2" max="3" width="11.75" style="1" customWidth="1"/>
    <col min="4" max="4" width="14" style="1" customWidth="1"/>
    <col min="5" max="5" width="13.25" style="1" customWidth="1"/>
    <col min="6" max="16384" width="9" style="1"/>
  </cols>
  <sheetData>
    <row r="1" spans="1:6" ht="14.25">
      <c r="A1" s="129" t="s">
        <v>1543</v>
      </c>
      <c r="B1" s="130"/>
      <c r="C1" s="129"/>
      <c r="D1" s="129"/>
      <c r="E1" s="129"/>
    </row>
    <row r="2" spans="1:6" ht="32.450000000000003" customHeight="1">
      <c r="A2" s="172" t="s">
        <v>1544</v>
      </c>
      <c r="B2" s="172"/>
      <c r="C2" s="172"/>
      <c r="D2" s="172"/>
      <c r="E2" s="172"/>
    </row>
    <row r="3" spans="1:6" ht="14.25">
      <c r="A3" s="159" t="s">
        <v>1598</v>
      </c>
      <c r="B3" s="104"/>
      <c r="C3" s="102"/>
      <c r="D3" s="105"/>
      <c r="E3" s="121" t="s">
        <v>1353</v>
      </c>
    </row>
    <row r="4" spans="1:6" ht="27">
      <c r="A4" s="131" t="s">
        <v>1545</v>
      </c>
      <c r="B4" s="107" t="s">
        <v>1514</v>
      </c>
      <c r="C4" s="107" t="s">
        <v>1515</v>
      </c>
      <c r="D4" s="108" t="s">
        <v>1516</v>
      </c>
      <c r="E4" s="128" t="s">
        <v>1517</v>
      </c>
      <c r="F4" s="1">
        <v>2015</v>
      </c>
    </row>
    <row r="5" spans="1:6" ht="27">
      <c r="A5" s="132" t="s">
        <v>1518</v>
      </c>
      <c r="B5" s="133"/>
      <c r="C5" s="133">
        <v>25847</v>
      </c>
      <c r="D5" s="134"/>
      <c r="E5" s="135">
        <f>C5/F5</f>
        <v>1.2746954677713667</v>
      </c>
      <c r="F5" s="1">
        <v>20277</v>
      </c>
    </row>
    <row r="6" spans="1:6" ht="14.25">
      <c r="A6" s="136" t="s">
        <v>1546</v>
      </c>
      <c r="B6" s="133"/>
      <c r="C6" s="133">
        <v>-2</v>
      </c>
      <c r="D6" s="134"/>
      <c r="E6" s="135"/>
    </row>
    <row r="7" spans="1:6" ht="14.25">
      <c r="A7" s="136" t="s">
        <v>1547</v>
      </c>
      <c r="B7" s="133"/>
      <c r="C7" s="133"/>
      <c r="D7" s="134"/>
      <c r="E7" s="135"/>
    </row>
    <row r="8" spans="1:6" ht="14.25">
      <c r="A8" s="136" t="s">
        <v>1548</v>
      </c>
      <c r="B8" s="133"/>
      <c r="C8" s="133"/>
      <c r="D8" s="134"/>
      <c r="E8" s="135"/>
      <c r="F8" s="1">
        <v>44</v>
      </c>
    </row>
    <row r="9" spans="1:6" ht="14.25">
      <c r="A9" s="136" t="s">
        <v>1549</v>
      </c>
      <c r="B9" s="133"/>
      <c r="C9" s="133"/>
      <c r="D9" s="134"/>
      <c r="E9" s="135"/>
    </row>
    <row r="10" spans="1:6" ht="14.25">
      <c r="A10" s="136" t="s">
        <v>1550</v>
      </c>
      <c r="B10" s="133"/>
      <c r="C10" s="133"/>
      <c r="D10" s="134"/>
      <c r="E10" s="135"/>
    </row>
    <row r="11" spans="1:6" ht="27">
      <c r="A11" s="132" t="s">
        <v>1519</v>
      </c>
      <c r="B11" s="137"/>
      <c r="C11" s="138">
        <v>20304</v>
      </c>
      <c r="D11" s="138"/>
      <c r="E11" s="135">
        <f>C11/F11</f>
        <v>1.0130220026942074</v>
      </c>
      <c r="F11" s="1">
        <v>20043</v>
      </c>
    </row>
    <row r="12" spans="1:6" ht="14.25">
      <c r="A12" s="136" t="s">
        <v>1546</v>
      </c>
      <c r="B12" s="137"/>
      <c r="C12" s="138">
        <v>3642</v>
      </c>
      <c r="D12" s="138"/>
      <c r="E12" s="135">
        <f>C12/F12</f>
        <v>0.91830559757942509</v>
      </c>
      <c r="F12" s="1">
        <v>3966</v>
      </c>
    </row>
    <row r="13" spans="1:6" ht="14.25">
      <c r="A13" s="136" t="s">
        <v>1547</v>
      </c>
      <c r="B13" s="137"/>
      <c r="C13" s="138">
        <v>16124</v>
      </c>
      <c r="D13" s="138"/>
      <c r="E13" s="135">
        <f>C13/F13</f>
        <v>1.0859375</v>
      </c>
      <c r="F13" s="1">
        <v>14848</v>
      </c>
    </row>
    <row r="14" spans="1:6" ht="14.25">
      <c r="A14" s="136" t="s">
        <v>1548</v>
      </c>
      <c r="B14" s="137"/>
      <c r="C14" s="138"/>
      <c r="D14" s="138"/>
      <c r="E14" s="135"/>
      <c r="F14" s="1">
        <v>99</v>
      </c>
    </row>
    <row r="15" spans="1:6" ht="14.25">
      <c r="A15" s="136" t="s">
        <v>1549</v>
      </c>
      <c r="B15" s="137"/>
      <c r="C15" s="138"/>
      <c r="D15" s="138"/>
      <c r="E15" s="135"/>
    </row>
    <row r="16" spans="1:6" ht="14.25">
      <c r="A16" s="136" t="s">
        <v>1550</v>
      </c>
      <c r="B16" s="137"/>
      <c r="C16" s="138"/>
      <c r="D16" s="138"/>
      <c r="E16" s="135"/>
    </row>
    <row r="17" spans="1:6" ht="27">
      <c r="A17" s="132" t="s">
        <v>1520</v>
      </c>
      <c r="B17" s="137"/>
      <c r="C17" s="138">
        <v>18150</v>
      </c>
      <c r="D17" s="138"/>
      <c r="E17" s="135"/>
    </row>
    <row r="18" spans="1:6" ht="14.25">
      <c r="A18" s="139" t="s">
        <v>1551</v>
      </c>
      <c r="B18" s="137"/>
      <c r="C18" s="138">
        <v>15674</v>
      </c>
      <c r="D18" s="138"/>
      <c r="E18" s="135"/>
    </row>
    <row r="19" spans="1:6" ht="14.25">
      <c r="A19" s="139" t="s">
        <v>1552</v>
      </c>
      <c r="B19" s="137"/>
      <c r="C19" s="138">
        <v>2277</v>
      </c>
      <c r="D19" s="138"/>
      <c r="E19" s="135"/>
    </row>
    <row r="20" spans="1:6" ht="14.25">
      <c r="A20" s="139" t="s">
        <v>1553</v>
      </c>
      <c r="B20" s="137"/>
      <c r="C20" s="138"/>
      <c r="D20" s="138"/>
      <c r="E20" s="135"/>
    </row>
    <row r="21" spans="1:6" ht="14.25">
      <c r="A21" s="139" t="s">
        <v>1554</v>
      </c>
      <c r="B21" s="137"/>
      <c r="C21" s="138"/>
      <c r="D21" s="138"/>
      <c r="E21" s="135"/>
    </row>
    <row r="22" spans="1:6" ht="14.25">
      <c r="A22" s="139" t="s">
        <v>1555</v>
      </c>
      <c r="B22" s="137"/>
      <c r="C22" s="138"/>
      <c r="D22" s="138"/>
      <c r="E22" s="135"/>
    </row>
    <row r="23" spans="1:6" ht="27">
      <c r="A23" s="132" t="s">
        <v>1521</v>
      </c>
      <c r="B23" s="137"/>
      <c r="C23" s="138">
        <v>27247</v>
      </c>
      <c r="D23" s="138"/>
      <c r="E23" s="135">
        <f>C23/F23</f>
        <v>1.0560852713178295</v>
      </c>
      <c r="F23" s="1">
        <v>25800</v>
      </c>
    </row>
    <row r="24" spans="1:6" ht="14.25">
      <c r="A24" s="139" t="s">
        <v>1551</v>
      </c>
      <c r="B24" s="137"/>
      <c r="C24" s="138">
        <v>26850</v>
      </c>
      <c r="D24" s="138"/>
      <c r="E24" s="135">
        <f>C24/F24</f>
        <v>1.0879254457050243</v>
      </c>
      <c r="F24" s="1">
        <v>24680</v>
      </c>
    </row>
    <row r="25" spans="1:6" ht="14.25">
      <c r="A25" s="139" t="s">
        <v>1552</v>
      </c>
      <c r="B25" s="137"/>
      <c r="C25" s="138"/>
      <c r="D25" s="138"/>
      <c r="E25" s="135"/>
    </row>
    <row r="26" spans="1:6" ht="14.25">
      <c r="A26" s="139" t="s">
        <v>1553</v>
      </c>
      <c r="B26" s="137"/>
      <c r="C26" s="138">
        <v>299</v>
      </c>
      <c r="D26" s="138"/>
      <c r="E26" s="135">
        <f>C26/F26</f>
        <v>0.28833172613307617</v>
      </c>
      <c r="F26" s="1">
        <v>1037</v>
      </c>
    </row>
    <row r="27" spans="1:6" ht="14.25">
      <c r="A27" s="139" t="s">
        <v>1554</v>
      </c>
      <c r="B27" s="137"/>
      <c r="C27" s="138"/>
      <c r="D27" s="138"/>
      <c r="E27" s="135"/>
    </row>
    <row r="28" spans="1:6" ht="14.25">
      <c r="A28" s="139" t="s">
        <v>1555</v>
      </c>
      <c r="B28" s="137"/>
      <c r="C28" s="138"/>
      <c r="D28" s="138"/>
      <c r="E28" s="135"/>
    </row>
    <row r="29" spans="1:6" ht="27">
      <c r="A29" s="132" t="s">
        <v>1522</v>
      </c>
      <c r="B29" s="137"/>
      <c r="C29" s="138">
        <v>34070</v>
      </c>
      <c r="D29" s="138"/>
      <c r="E29" s="135">
        <f>C29/F29</f>
        <v>1.0843756962347624</v>
      </c>
      <c r="F29" s="1">
        <v>31419</v>
      </c>
    </row>
    <row r="30" spans="1:6" ht="30">
      <c r="A30" s="118" t="s">
        <v>1556</v>
      </c>
      <c r="B30" s="137"/>
      <c r="C30" s="138"/>
      <c r="D30" s="138"/>
      <c r="E30" s="135"/>
    </row>
    <row r="31" spans="1:6" ht="14.25">
      <c r="A31" s="136" t="s">
        <v>1546</v>
      </c>
      <c r="B31" s="137"/>
      <c r="C31" s="138"/>
      <c r="D31" s="138"/>
      <c r="E31" s="135"/>
    </row>
    <row r="32" spans="1:6" ht="14.25">
      <c r="A32" s="136" t="s">
        <v>1547</v>
      </c>
      <c r="B32" s="137"/>
      <c r="C32" s="138"/>
      <c r="D32" s="138"/>
      <c r="E32" s="135"/>
    </row>
    <row r="33" spans="1:6" ht="14.25">
      <c r="A33" s="136" t="s">
        <v>1548</v>
      </c>
      <c r="B33" s="137"/>
      <c r="C33" s="138"/>
      <c r="D33" s="138"/>
      <c r="E33" s="135"/>
    </row>
    <row r="34" spans="1:6" ht="14.25">
      <c r="A34" s="136" t="s">
        <v>1549</v>
      </c>
      <c r="B34" s="137"/>
      <c r="C34" s="138"/>
      <c r="D34" s="138"/>
      <c r="E34" s="135"/>
    </row>
    <row r="35" spans="1:6" ht="14.25">
      <c r="A35" s="136" t="s">
        <v>1550</v>
      </c>
      <c r="B35" s="137"/>
      <c r="C35" s="138"/>
      <c r="D35" s="138"/>
      <c r="E35" s="135"/>
    </row>
    <row r="36" spans="1:6" ht="27">
      <c r="A36" s="119" t="s">
        <v>1524</v>
      </c>
      <c r="B36" s="137"/>
      <c r="C36" s="138">
        <v>25148</v>
      </c>
      <c r="D36" s="138"/>
      <c r="E36" s="135">
        <f>C36/F36</f>
        <v>1.1275613146213515</v>
      </c>
      <c r="F36" s="1">
        <v>22303</v>
      </c>
    </row>
    <row r="37" spans="1:6" ht="14.25">
      <c r="A37" s="136" t="s">
        <v>1546</v>
      </c>
      <c r="B37" s="137"/>
      <c r="C37" s="138">
        <v>5462</v>
      </c>
      <c r="D37" s="138"/>
      <c r="E37" s="135">
        <f>C37/F37</f>
        <v>1.3383974516049988</v>
      </c>
      <c r="F37" s="1">
        <v>4081</v>
      </c>
    </row>
    <row r="38" spans="1:6" ht="14.25">
      <c r="A38" s="136" t="s">
        <v>1547</v>
      </c>
      <c r="B38" s="137"/>
      <c r="C38" s="138">
        <v>19548</v>
      </c>
      <c r="D38" s="138"/>
      <c r="E38" s="135">
        <f>C38/F38</f>
        <v>1.0783318623124449</v>
      </c>
      <c r="F38" s="1">
        <v>18128</v>
      </c>
    </row>
    <row r="39" spans="1:6" ht="14.25">
      <c r="A39" s="136" t="s">
        <v>1548</v>
      </c>
      <c r="B39" s="137"/>
      <c r="C39" s="138">
        <v>137</v>
      </c>
      <c r="D39" s="138"/>
      <c r="E39" s="135">
        <f>C39/F39</f>
        <v>1.4574468085106382</v>
      </c>
      <c r="F39" s="1">
        <v>94</v>
      </c>
    </row>
    <row r="40" spans="1:6" ht="14.25">
      <c r="A40" s="136" t="s">
        <v>1549</v>
      </c>
      <c r="B40" s="137"/>
      <c r="C40" s="138"/>
      <c r="D40" s="138"/>
      <c r="E40" s="135"/>
    </row>
    <row r="41" spans="1:6" ht="14.25">
      <c r="A41" s="136" t="s">
        <v>1550</v>
      </c>
      <c r="B41" s="137"/>
      <c r="C41" s="138"/>
      <c r="D41" s="138"/>
      <c r="E41" s="135"/>
    </row>
    <row r="42" spans="1:6" ht="30">
      <c r="A42" s="118" t="s">
        <v>1557</v>
      </c>
      <c r="B42" s="137"/>
      <c r="C42" s="138">
        <v>8922</v>
      </c>
      <c r="D42" s="138"/>
      <c r="E42" s="135">
        <f>C42/F42</f>
        <v>0.97871873628784556</v>
      </c>
      <c r="F42" s="1">
        <v>9116</v>
      </c>
    </row>
    <row r="43" spans="1:6" ht="15">
      <c r="A43" s="118" t="s">
        <v>1558</v>
      </c>
      <c r="B43" s="137"/>
      <c r="C43" s="138">
        <v>1478</v>
      </c>
      <c r="D43" s="138"/>
      <c r="E43" s="135">
        <f>C43/F43</f>
        <v>1.2194719471947195</v>
      </c>
      <c r="F43" s="1">
        <v>1212</v>
      </c>
    </row>
    <row r="44" spans="1:6" ht="15">
      <c r="A44" s="118" t="s">
        <v>1559</v>
      </c>
      <c r="B44" s="137"/>
      <c r="C44" s="138">
        <v>7438</v>
      </c>
      <c r="D44" s="138"/>
      <c r="E44" s="135">
        <f>C44/F44</f>
        <v>0.94247339077546888</v>
      </c>
      <c r="F44" s="1">
        <v>7892</v>
      </c>
    </row>
    <row r="45" spans="1:6" ht="15">
      <c r="A45" s="118" t="s">
        <v>1560</v>
      </c>
      <c r="B45" s="137"/>
      <c r="C45" s="138">
        <v>7</v>
      </c>
      <c r="D45" s="138"/>
      <c r="E45" s="135">
        <f>C45/F45</f>
        <v>0.58333333333333337</v>
      </c>
      <c r="F45" s="1">
        <v>12</v>
      </c>
    </row>
    <row r="46" spans="1:6" ht="14.25">
      <c r="A46" s="140" t="s">
        <v>1561</v>
      </c>
      <c r="B46" s="137"/>
      <c r="C46" s="138"/>
      <c r="D46" s="138"/>
      <c r="E46" s="135"/>
    </row>
    <row r="47" spans="1:6" ht="14.25">
      <c r="A47" s="140" t="s">
        <v>1562</v>
      </c>
      <c r="B47" s="137"/>
      <c r="C47" s="138"/>
      <c r="D47" s="138"/>
      <c r="E47" s="135"/>
    </row>
    <row r="48" spans="1:6" ht="14.25">
      <c r="A48" s="132" t="s">
        <v>1526</v>
      </c>
      <c r="B48" s="137"/>
      <c r="C48" s="138">
        <v>1922</v>
      </c>
      <c r="D48" s="138"/>
      <c r="E48" s="135">
        <f>C48/F48</f>
        <v>0.33525204953776383</v>
      </c>
      <c r="F48" s="1">
        <v>5733</v>
      </c>
    </row>
    <row r="49" spans="1:6" ht="14.25">
      <c r="A49" s="136" t="s">
        <v>1546</v>
      </c>
      <c r="B49" s="137"/>
      <c r="C49" s="138">
        <v>1917</v>
      </c>
      <c r="D49" s="138"/>
      <c r="E49" s="135">
        <f>C49/F49</f>
        <v>0.72779043280182232</v>
      </c>
      <c r="F49" s="1">
        <v>2634</v>
      </c>
    </row>
    <row r="50" spans="1:6" ht="14.25">
      <c r="A50" s="136" t="s">
        <v>1547</v>
      </c>
      <c r="B50" s="137"/>
      <c r="C50" s="138"/>
      <c r="D50" s="138"/>
      <c r="E50" s="135"/>
    </row>
    <row r="51" spans="1:6" ht="14.25">
      <c r="A51" s="136" t="s">
        <v>1548</v>
      </c>
      <c r="B51" s="137"/>
      <c r="C51" s="138">
        <v>5</v>
      </c>
      <c r="D51" s="138"/>
      <c r="E51" s="135">
        <f>C51/F51</f>
        <v>0.45454545454545453</v>
      </c>
      <c r="F51" s="1">
        <v>11</v>
      </c>
    </row>
    <row r="52" spans="1:6" ht="14.25">
      <c r="A52" s="136" t="s">
        <v>1549</v>
      </c>
      <c r="B52" s="137"/>
      <c r="C52" s="138"/>
      <c r="D52" s="138"/>
      <c r="E52" s="135"/>
    </row>
    <row r="53" spans="1:6" ht="14.25">
      <c r="A53" s="136" t="s">
        <v>1550</v>
      </c>
      <c r="B53" s="137"/>
      <c r="C53" s="138"/>
      <c r="D53" s="138"/>
      <c r="E53" s="135"/>
    </row>
    <row r="54" spans="1:6" ht="14.25">
      <c r="A54" s="132" t="s">
        <v>1527</v>
      </c>
      <c r="B54" s="137"/>
      <c r="C54" s="138">
        <v>785</v>
      </c>
      <c r="D54" s="138"/>
      <c r="E54" s="135">
        <f>C54/F54</f>
        <v>1.3796133567662565</v>
      </c>
      <c r="F54" s="1">
        <v>569</v>
      </c>
    </row>
    <row r="55" spans="1:6" ht="14.25">
      <c r="A55" s="136" t="s">
        <v>1546</v>
      </c>
      <c r="B55" s="137"/>
      <c r="C55" s="138"/>
      <c r="D55" s="138"/>
      <c r="E55" s="135"/>
    </row>
    <row r="56" spans="1:6" ht="14.25">
      <c r="A56" s="136" t="s">
        <v>1547</v>
      </c>
      <c r="B56" s="137"/>
      <c r="C56" s="138"/>
      <c r="D56" s="138"/>
      <c r="E56" s="135"/>
    </row>
    <row r="57" spans="1:6" ht="14.25">
      <c r="A57" s="136" t="s">
        <v>1548</v>
      </c>
      <c r="B57" s="137"/>
      <c r="C57" s="138">
        <v>2</v>
      </c>
      <c r="D57" s="138"/>
      <c r="E57" s="135">
        <f>C57/F57</f>
        <v>1.2903225806451613E-2</v>
      </c>
      <c r="F57" s="1">
        <v>155</v>
      </c>
    </row>
    <row r="58" spans="1:6" ht="14.25">
      <c r="A58" s="136" t="s">
        <v>1549</v>
      </c>
      <c r="B58" s="137"/>
      <c r="C58" s="138"/>
      <c r="D58" s="138"/>
      <c r="E58" s="135"/>
    </row>
    <row r="59" spans="1:6" ht="14.25">
      <c r="A59" s="136" t="s">
        <v>1550</v>
      </c>
      <c r="B59" s="137"/>
      <c r="C59" s="138"/>
      <c r="D59" s="138"/>
      <c r="E59" s="135"/>
    </row>
    <row r="60" spans="1:6" ht="14.25">
      <c r="A60" s="132" t="s">
        <v>1528</v>
      </c>
      <c r="B60" s="137"/>
      <c r="C60" s="138">
        <v>1101</v>
      </c>
      <c r="D60" s="138"/>
      <c r="E60" s="135">
        <f>C60/F60</f>
        <v>0.82844243792325056</v>
      </c>
      <c r="F60" s="1">
        <v>1329</v>
      </c>
    </row>
    <row r="61" spans="1:6" ht="14.25">
      <c r="A61" s="136" t="s">
        <v>1546</v>
      </c>
      <c r="B61" s="137"/>
      <c r="C61" s="138">
        <v>1088</v>
      </c>
      <c r="D61" s="138"/>
      <c r="E61" s="135">
        <f>C61/F61</f>
        <v>0.87179487179487181</v>
      </c>
      <c r="F61" s="1">
        <v>1248</v>
      </c>
    </row>
    <row r="62" spans="1:6" ht="14.25">
      <c r="A62" s="136" t="s">
        <v>1547</v>
      </c>
      <c r="B62" s="137"/>
      <c r="C62" s="138"/>
      <c r="D62" s="138"/>
      <c r="E62" s="135"/>
    </row>
    <row r="63" spans="1:6" ht="14.25">
      <c r="A63" s="136" t="s">
        <v>1548</v>
      </c>
      <c r="B63" s="137"/>
      <c r="C63" s="138">
        <v>13</v>
      </c>
      <c r="D63" s="138"/>
      <c r="E63" s="135">
        <f>C63/F63</f>
        <v>0.9285714285714286</v>
      </c>
      <c r="F63" s="1">
        <v>14</v>
      </c>
    </row>
    <row r="64" spans="1:6" ht="14.25">
      <c r="A64" s="136" t="s">
        <v>1549</v>
      </c>
      <c r="B64" s="137"/>
      <c r="C64" s="138"/>
      <c r="D64" s="138"/>
      <c r="E64" s="135"/>
    </row>
    <row r="65" spans="1:5" ht="14.25">
      <c r="A65" s="136" t="s">
        <v>1550</v>
      </c>
      <c r="B65" s="141"/>
      <c r="C65" s="142"/>
      <c r="D65" s="142"/>
      <c r="E65" s="142"/>
    </row>
  </sheetData>
  <mergeCells count="1">
    <mergeCell ref="A2:E2"/>
  </mergeCells>
  <phoneticPr fontId="1" type="noConversion"/>
  <conditionalFormatting sqref="A5:A16">
    <cfRule type="expression" dxfId="6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4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2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51"/>
  <sheetViews>
    <sheetView workbookViewId="0">
      <selection activeCell="A3" sqref="A3"/>
    </sheetView>
  </sheetViews>
  <sheetFormatPr defaultRowHeight="13.5"/>
  <cols>
    <col min="1" max="1" width="49.875" style="1" customWidth="1"/>
    <col min="2" max="2" width="9.625" style="1" customWidth="1"/>
    <col min="3" max="3" width="11" style="1" customWidth="1"/>
    <col min="4" max="4" width="10.625" style="1" customWidth="1"/>
    <col min="5" max="5" width="13.75" style="1" customWidth="1"/>
    <col min="6" max="16384" width="9" style="1"/>
  </cols>
  <sheetData>
    <row r="1" spans="1:6" ht="14.25">
      <c r="A1" s="129" t="s">
        <v>1563</v>
      </c>
      <c r="B1" s="130"/>
      <c r="C1" s="129"/>
      <c r="D1" s="129"/>
      <c r="E1" s="129"/>
    </row>
    <row r="2" spans="1:6" ht="20.25">
      <c r="A2" s="172" t="s">
        <v>1564</v>
      </c>
      <c r="B2" s="172"/>
      <c r="C2" s="172"/>
      <c r="D2" s="172"/>
      <c r="E2" s="172"/>
    </row>
    <row r="3" spans="1:6" ht="14.25">
      <c r="A3" s="159" t="s">
        <v>1598</v>
      </c>
      <c r="B3" s="104"/>
      <c r="C3" s="102"/>
      <c r="D3" s="105"/>
      <c r="E3" s="143" t="s">
        <v>1353</v>
      </c>
    </row>
    <row r="4" spans="1:6" ht="41.45" customHeight="1">
      <c r="A4" s="131" t="s">
        <v>1545</v>
      </c>
      <c r="B4" s="107" t="s">
        <v>1514</v>
      </c>
      <c r="C4" s="107" t="s">
        <v>1515</v>
      </c>
      <c r="D4" s="108" t="s">
        <v>1516</v>
      </c>
      <c r="E4" s="144" t="s">
        <v>1517</v>
      </c>
      <c r="F4" s="1">
        <v>2015</v>
      </c>
    </row>
    <row r="5" spans="1:6" ht="14.25">
      <c r="A5" s="132" t="s">
        <v>1532</v>
      </c>
      <c r="B5" s="145"/>
      <c r="C5" s="145">
        <v>23598</v>
      </c>
      <c r="D5" s="146"/>
      <c r="E5" s="147">
        <f>C5/F5</f>
        <v>1.0938673341677096</v>
      </c>
      <c r="F5" s="1">
        <v>21573</v>
      </c>
    </row>
    <row r="6" spans="1:6" ht="14.25">
      <c r="A6" s="136" t="s">
        <v>1565</v>
      </c>
      <c r="B6" s="145"/>
      <c r="C6" s="145">
        <v>22857</v>
      </c>
      <c r="D6" s="146"/>
      <c r="E6" s="147">
        <f t="shared" ref="E6:E50" si="0">C6/F6</f>
        <v>1.0887915019292145</v>
      </c>
      <c r="F6" s="1">
        <v>20993</v>
      </c>
    </row>
    <row r="7" spans="1:6" ht="14.25">
      <c r="A7" s="136" t="s">
        <v>1566</v>
      </c>
      <c r="B7" s="145"/>
      <c r="C7" s="145"/>
      <c r="D7" s="146"/>
      <c r="E7" s="147"/>
    </row>
    <row r="8" spans="1:6" ht="14.25">
      <c r="A8" s="136" t="s">
        <v>1567</v>
      </c>
      <c r="B8" s="145"/>
      <c r="C8" s="145">
        <v>174</v>
      </c>
      <c r="D8" s="146"/>
      <c r="E8" s="147">
        <f t="shared" si="0"/>
        <v>1.2794117647058822</v>
      </c>
      <c r="F8" s="1">
        <v>136</v>
      </c>
    </row>
    <row r="9" spans="1:6" ht="14.25">
      <c r="A9" s="136" t="s">
        <v>1568</v>
      </c>
      <c r="B9" s="145"/>
      <c r="C9" s="145"/>
      <c r="D9" s="146"/>
      <c r="E9" s="147"/>
    </row>
    <row r="10" spans="1:6" ht="14.25">
      <c r="A10" s="132" t="s">
        <v>1533</v>
      </c>
      <c r="B10" s="148"/>
      <c r="C10" s="149">
        <v>15932</v>
      </c>
      <c r="D10" s="149"/>
      <c r="E10" s="147">
        <f t="shared" si="0"/>
        <v>1.1397095643465198</v>
      </c>
      <c r="F10" s="1">
        <v>13979</v>
      </c>
    </row>
    <row r="11" spans="1:6" ht="14.25">
      <c r="A11" s="150" t="s">
        <v>1569</v>
      </c>
      <c r="B11" s="148"/>
      <c r="C11" s="149">
        <v>14482</v>
      </c>
      <c r="D11" s="149"/>
      <c r="E11" s="147">
        <f t="shared" si="0"/>
        <v>1.1222876627402356</v>
      </c>
      <c r="F11" s="1">
        <v>12904</v>
      </c>
    </row>
    <row r="12" spans="1:6" ht="14.25">
      <c r="A12" s="150" t="s">
        <v>1570</v>
      </c>
      <c r="B12" s="148"/>
      <c r="C12" s="149">
        <v>826</v>
      </c>
      <c r="D12" s="149"/>
      <c r="E12" s="147">
        <f t="shared" si="0"/>
        <v>1.2926447574334898</v>
      </c>
      <c r="F12" s="1">
        <v>639</v>
      </c>
    </row>
    <row r="13" spans="1:6" ht="14.25">
      <c r="A13" s="150" t="s">
        <v>1571</v>
      </c>
      <c r="B13" s="148"/>
      <c r="C13" s="149">
        <v>621</v>
      </c>
      <c r="D13" s="149"/>
      <c r="E13" s="147">
        <f t="shared" si="0"/>
        <v>1.4243119266055047</v>
      </c>
      <c r="F13" s="1">
        <v>436</v>
      </c>
    </row>
    <row r="14" spans="1:6" ht="14.25">
      <c r="A14" s="150" t="s">
        <v>1572</v>
      </c>
      <c r="B14" s="148"/>
      <c r="C14" s="149"/>
      <c r="D14" s="149"/>
      <c r="E14" s="147"/>
    </row>
    <row r="15" spans="1:6" ht="14.25">
      <c r="A15" s="132" t="s">
        <v>1534</v>
      </c>
      <c r="B15" s="148"/>
      <c r="C15" s="149">
        <v>15138</v>
      </c>
      <c r="D15" s="149"/>
      <c r="E15" s="147"/>
    </row>
    <row r="16" spans="1:6" ht="14.25">
      <c r="A16" s="151" t="s">
        <v>1573</v>
      </c>
      <c r="B16" s="148"/>
      <c r="C16" s="149">
        <v>15079</v>
      </c>
      <c r="D16" s="149"/>
      <c r="E16" s="147"/>
    </row>
    <row r="17" spans="1:6" ht="14.25">
      <c r="A17" s="151" t="s">
        <v>1574</v>
      </c>
      <c r="B17" s="148"/>
      <c r="C17" s="149"/>
      <c r="D17" s="149"/>
      <c r="E17" s="147"/>
    </row>
    <row r="18" spans="1:6" ht="14.25">
      <c r="A18" s="132" t="s">
        <v>1535</v>
      </c>
      <c r="B18" s="148"/>
      <c r="C18" s="149">
        <v>21737</v>
      </c>
      <c r="D18" s="149"/>
      <c r="E18" s="147">
        <f t="shared" si="0"/>
        <v>1.1779656424429632</v>
      </c>
      <c r="F18" s="1">
        <v>18453</v>
      </c>
    </row>
    <row r="19" spans="1:6" ht="14.25">
      <c r="A19" s="152" t="s">
        <v>1575</v>
      </c>
      <c r="B19" s="148"/>
      <c r="C19" s="149">
        <v>16786</v>
      </c>
      <c r="D19" s="149"/>
      <c r="E19" s="147">
        <f t="shared" si="0"/>
        <v>0.95821440803744717</v>
      </c>
      <c r="F19" s="1">
        <v>17518</v>
      </c>
    </row>
    <row r="20" spans="1:6" ht="14.25">
      <c r="A20" s="152" t="s">
        <v>1576</v>
      </c>
      <c r="B20" s="148"/>
      <c r="C20" s="149"/>
      <c r="D20" s="149"/>
      <c r="E20" s="147"/>
    </row>
    <row r="21" spans="1:6" ht="14.25">
      <c r="A21" s="152" t="s">
        <v>1577</v>
      </c>
      <c r="B21" s="148"/>
      <c r="C21" s="149">
        <v>678</v>
      </c>
      <c r="D21" s="149"/>
      <c r="E21" s="147"/>
    </row>
    <row r="22" spans="1:6" ht="14.25">
      <c r="A22" s="132" t="s">
        <v>1536</v>
      </c>
      <c r="B22" s="148"/>
      <c r="C22" s="149">
        <v>34070</v>
      </c>
      <c r="D22" s="149"/>
      <c r="E22" s="147">
        <f t="shared" si="0"/>
        <v>1.1214984035024194</v>
      </c>
      <c r="F22" s="1">
        <v>30379</v>
      </c>
    </row>
    <row r="23" spans="1:6" ht="15">
      <c r="A23" s="118" t="s">
        <v>1537</v>
      </c>
      <c r="B23" s="148"/>
      <c r="C23" s="149"/>
      <c r="D23" s="149"/>
      <c r="E23" s="147"/>
    </row>
    <row r="24" spans="1:6" ht="14.25">
      <c r="A24" s="153" t="s">
        <v>1578</v>
      </c>
      <c r="B24" s="148"/>
      <c r="C24" s="149"/>
      <c r="D24" s="149"/>
      <c r="E24" s="147"/>
    </row>
    <row r="25" spans="1:6" ht="14.25">
      <c r="A25" s="153" t="s">
        <v>1579</v>
      </c>
      <c r="B25" s="148"/>
      <c r="C25" s="149"/>
      <c r="D25" s="149"/>
      <c r="E25" s="147"/>
    </row>
    <row r="26" spans="1:6" ht="14.25">
      <c r="A26" s="153" t="s">
        <v>1580</v>
      </c>
      <c r="B26" s="148"/>
      <c r="C26" s="149"/>
      <c r="D26" s="149"/>
      <c r="E26" s="147"/>
    </row>
    <row r="27" spans="1:6" ht="14.25">
      <c r="A27" s="119" t="s">
        <v>1538</v>
      </c>
      <c r="B27" s="148"/>
      <c r="C27" s="149">
        <v>23863</v>
      </c>
      <c r="D27" s="149"/>
      <c r="E27" s="147">
        <f t="shared" si="0"/>
        <v>1.0873012256800474</v>
      </c>
      <c r="F27" s="1">
        <v>21947</v>
      </c>
    </row>
    <row r="28" spans="1:6" ht="14.25">
      <c r="A28" s="154" t="s">
        <v>1581</v>
      </c>
      <c r="B28" s="148"/>
      <c r="C28" s="149">
        <v>21258</v>
      </c>
      <c r="D28" s="149"/>
      <c r="E28" s="147">
        <f t="shared" si="0"/>
        <v>1.1323106423777565</v>
      </c>
      <c r="F28" s="1">
        <v>18774</v>
      </c>
    </row>
    <row r="29" spans="1:6" ht="14.25">
      <c r="A29" s="154" t="s">
        <v>1579</v>
      </c>
      <c r="B29" s="148"/>
      <c r="C29" s="149"/>
      <c r="D29" s="149"/>
      <c r="E29" s="147"/>
    </row>
    <row r="30" spans="1:6" ht="14.25">
      <c r="A30" s="154" t="s">
        <v>1582</v>
      </c>
      <c r="B30" s="148"/>
      <c r="C30" s="149"/>
      <c r="D30" s="149"/>
      <c r="E30" s="147"/>
    </row>
    <row r="31" spans="1:6" ht="15">
      <c r="A31" s="118" t="s">
        <v>1539</v>
      </c>
      <c r="B31" s="148"/>
      <c r="C31" s="149">
        <v>9536</v>
      </c>
      <c r="D31" s="149"/>
      <c r="E31" s="147">
        <f t="shared" si="0"/>
        <v>1.1309297912713472</v>
      </c>
      <c r="F31" s="1">
        <v>8432</v>
      </c>
    </row>
    <row r="32" spans="1:6" ht="14.25">
      <c r="A32" s="140" t="s">
        <v>1583</v>
      </c>
      <c r="B32" s="148"/>
      <c r="C32" s="149">
        <v>9050</v>
      </c>
      <c r="D32" s="149"/>
      <c r="E32" s="147">
        <f t="shared" si="0"/>
        <v>1.1145320197044335</v>
      </c>
      <c r="F32" s="1">
        <v>8120</v>
      </c>
    </row>
    <row r="33" spans="1:6" ht="14.25">
      <c r="A33" s="140" t="s">
        <v>1579</v>
      </c>
      <c r="B33" s="148"/>
      <c r="C33" s="149">
        <v>245</v>
      </c>
      <c r="D33" s="149"/>
      <c r="E33" s="147">
        <f t="shared" si="0"/>
        <v>0.78525641025641024</v>
      </c>
      <c r="F33" s="1">
        <v>312</v>
      </c>
    </row>
    <row r="34" spans="1:6" ht="14.25">
      <c r="A34" s="140" t="s">
        <v>1584</v>
      </c>
      <c r="B34" s="148"/>
      <c r="C34" s="149"/>
      <c r="D34" s="149"/>
      <c r="E34" s="147"/>
    </row>
    <row r="35" spans="1:6" ht="14.25">
      <c r="A35" s="132" t="s">
        <v>1540</v>
      </c>
      <c r="B35" s="148"/>
      <c r="C35" s="149">
        <v>3108</v>
      </c>
      <c r="D35" s="149"/>
      <c r="E35" s="147">
        <f t="shared" si="0"/>
        <v>0.55194459243473626</v>
      </c>
      <c r="F35" s="1">
        <v>5631</v>
      </c>
    </row>
    <row r="36" spans="1:6" ht="14.25">
      <c r="A36" s="155" t="s">
        <v>1585</v>
      </c>
      <c r="B36" s="148"/>
      <c r="C36" s="149"/>
      <c r="D36" s="149"/>
      <c r="E36" s="147"/>
    </row>
    <row r="37" spans="1:6" ht="14.25">
      <c r="A37" s="155" t="s">
        <v>1586</v>
      </c>
      <c r="B37" s="148"/>
      <c r="C37" s="149">
        <v>1190</v>
      </c>
      <c r="D37" s="149"/>
      <c r="E37" s="147">
        <f t="shared" si="0"/>
        <v>0.98837209302325579</v>
      </c>
      <c r="F37" s="1">
        <v>1204</v>
      </c>
    </row>
    <row r="38" spans="1:6" ht="14.25">
      <c r="A38" s="155" t="s">
        <v>1587</v>
      </c>
      <c r="B38" s="148"/>
      <c r="C38" s="149">
        <v>2</v>
      </c>
      <c r="D38" s="149"/>
      <c r="E38" s="147">
        <f t="shared" si="0"/>
        <v>0.5</v>
      </c>
      <c r="F38" s="1">
        <v>4</v>
      </c>
    </row>
    <row r="39" spans="1:6" ht="14.25">
      <c r="A39" s="155" t="s">
        <v>1588</v>
      </c>
      <c r="B39" s="148"/>
      <c r="C39" s="149"/>
      <c r="D39" s="149"/>
      <c r="E39" s="147"/>
    </row>
    <row r="40" spans="1:6" ht="14.25">
      <c r="A40" s="155" t="s">
        <v>1589</v>
      </c>
      <c r="B40" s="148"/>
      <c r="C40" s="149"/>
      <c r="D40" s="149"/>
      <c r="E40" s="147"/>
    </row>
    <row r="41" spans="1:6" ht="14.25">
      <c r="A41" s="132" t="s">
        <v>1541</v>
      </c>
      <c r="B41" s="148"/>
      <c r="C41" s="149">
        <v>941</v>
      </c>
      <c r="D41" s="149"/>
      <c r="E41" s="147">
        <f t="shared" si="0"/>
        <v>2.208920187793427</v>
      </c>
      <c r="F41" s="1">
        <v>426</v>
      </c>
    </row>
    <row r="42" spans="1:6" ht="14.25">
      <c r="A42" s="156" t="s">
        <v>1590</v>
      </c>
      <c r="B42" s="148"/>
      <c r="C42" s="149">
        <v>290</v>
      </c>
      <c r="D42" s="149"/>
      <c r="E42" s="147">
        <f t="shared" si="0"/>
        <v>1.0431654676258992</v>
      </c>
      <c r="F42" s="1">
        <v>278</v>
      </c>
    </row>
    <row r="43" spans="1:6" ht="14.25">
      <c r="A43" s="156" t="s">
        <v>1591</v>
      </c>
      <c r="B43" s="148"/>
      <c r="C43" s="149">
        <v>107</v>
      </c>
      <c r="D43" s="149"/>
      <c r="E43" s="147">
        <f t="shared" si="0"/>
        <v>1.0594059405940595</v>
      </c>
      <c r="F43" s="1">
        <v>101</v>
      </c>
    </row>
    <row r="44" spans="1:6" ht="14.25">
      <c r="A44" s="156" t="s">
        <v>1567</v>
      </c>
      <c r="B44" s="148"/>
      <c r="C44" s="149"/>
      <c r="D44" s="149"/>
      <c r="E44" s="147"/>
    </row>
    <row r="45" spans="1:6" ht="14.25">
      <c r="A45" s="156" t="s">
        <v>1592</v>
      </c>
      <c r="B45" s="148"/>
      <c r="C45" s="149"/>
      <c r="D45" s="149"/>
      <c r="E45" s="147"/>
    </row>
    <row r="46" spans="1:6" ht="14.25">
      <c r="A46" s="156" t="s">
        <v>1593</v>
      </c>
      <c r="B46" s="148"/>
      <c r="C46" s="149">
        <v>56</v>
      </c>
      <c r="D46" s="149"/>
      <c r="E46" s="147">
        <f t="shared" si="0"/>
        <v>1.1914893617021276</v>
      </c>
      <c r="F46" s="1">
        <v>47</v>
      </c>
    </row>
    <row r="47" spans="1:6" ht="14.25">
      <c r="A47" s="132" t="s">
        <v>1542</v>
      </c>
      <c r="B47" s="148"/>
      <c r="C47" s="149">
        <v>2150</v>
      </c>
      <c r="D47" s="149"/>
      <c r="E47" s="147">
        <f t="shared" si="0"/>
        <v>1.0565110565110565</v>
      </c>
      <c r="F47" s="1">
        <v>2035</v>
      </c>
    </row>
    <row r="48" spans="1:6" ht="14.25">
      <c r="A48" s="157" t="s">
        <v>1594</v>
      </c>
      <c r="B48" s="148"/>
      <c r="C48" s="149"/>
      <c r="D48" s="149"/>
      <c r="E48" s="147"/>
    </row>
    <row r="49" spans="1:6" ht="14.25">
      <c r="A49" s="157" t="s">
        <v>1595</v>
      </c>
      <c r="B49" s="148"/>
      <c r="C49" s="149">
        <v>435</v>
      </c>
      <c r="D49" s="149"/>
      <c r="E49" s="147">
        <f t="shared" si="0"/>
        <v>1.1983471074380165</v>
      </c>
      <c r="F49" s="1">
        <v>363</v>
      </c>
    </row>
    <row r="50" spans="1:6" ht="14.25">
      <c r="A50" s="157" t="s">
        <v>1596</v>
      </c>
      <c r="B50" s="148"/>
      <c r="C50" s="149">
        <v>646</v>
      </c>
      <c r="D50" s="149"/>
      <c r="E50" s="147">
        <f t="shared" si="0"/>
        <v>1.7089947089947091</v>
      </c>
      <c r="F50" s="1">
        <v>378</v>
      </c>
    </row>
    <row r="51" spans="1:6" ht="14.25">
      <c r="A51" s="157" t="s">
        <v>1597</v>
      </c>
      <c r="B51" s="148"/>
      <c r="C51" s="149"/>
      <c r="D51" s="149"/>
      <c r="E51" s="158"/>
    </row>
  </sheetData>
  <mergeCells count="1">
    <mergeCell ref="A2:E2"/>
  </mergeCells>
  <phoneticPr fontId="1" type="noConversion"/>
  <conditionalFormatting sqref="A5:A14">
    <cfRule type="expression" dxfId="0" priority="1" stopIfTrue="1">
      <formula>"len($A:$A)=3"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topLeftCell="A13" workbookViewId="0">
      <selection activeCell="G49" sqref="G49"/>
    </sheetView>
  </sheetViews>
  <sheetFormatPr defaultRowHeight="13.5"/>
  <cols>
    <col min="1" max="1" width="30" style="1" customWidth="1"/>
    <col min="2" max="2" width="12.25" style="1" customWidth="1"/>
    <col min="3" max="3" width="11.875" style="1" customWidth="1"/>
    <col min="4" max="4" width="11.625" style="1" customWidth="1"/>
    <col min="5" max="5" width="12.625" style="1" customWidth="1"/>
    <col min="6" max="6" width="15.625" style="1" customWidth="1"/>
    <col min="7" max="16384" width="9" style="1"/>
  </cols>
  <sheetData>
    <row r="1" spans="1:6" ht="14.25">
      <c r="A1" s="2" t="s">
        <v>99</v>
      </c>
      <c r="B1" s="3"/>
    </row>
    <row r="2" spans="1:6" ht="22.5">
      <c r="A2" s="163" t="s">
        <v>100</v>
      </c>
      <c r="B2" s="163"/>
      <c r="C2" s="163"/>
      <c r="D2" s="163"/>
      <c r="E2" s="163"/>
    </row>
    <row r="3" spans="1:6" ht="14.25">
      <c r="A3" s="159" t="s">
        <v>1598</v>
      </c>
      <c r="B3" s="3"/>
      <c r="E3" s="4" t="s">
        <v>51</v>
      </c>
    </row>
    <row r="4" spans="1:6" ht="40.5">
      <c r="A4" s="5" t="s">
        <v>101</v>
      </c>
      <c r="B4" s="5" t="s">
        <v>53</v>
      </c>
      <c r="C4" s="6" t="s">
        <v>54</v>
      </c>
      <c r="D4" s="6" t="s">
        <v>55</v>
      </c>
      <c r="E4" s="6" t="s">
        <v>56</v>
      </c>
      <c r="F4" s="7" t="s">
        <v>57</v>
      </c>
    </row>
    <row r="5" spans="1:6">
      <c r="A5" s="8" t="s">
        <v>9</v>
      </c>
      <c r="B5" s="9">
        <f>SUM(B6:B20)</f>
        <v>408740</v>
      </c>
      <c r="C5" s="9">
        <f>SUM(C6:C20)</f>
        <v>333480</v>
      </c>
      <c r="D5" s="10">
        <f>(C5-B5)/B5</f>
        <v>-0.18412682879091843</v>
      </c>
      <c r="E5" s="11">
        <f>C5/F5</f>
        <v>1.0236607197671992</v>
      </c>
      <c r="F5" s="1">
        <v>325772</v>
      </c>
    </row>
    <row r="6" spans="1:6" ht="14.25">
      <c r="A6" s="12" t="s">
        <v>10</v>
      </c>
      <c r="B6" s="13">
        <v>87040</v>
      </c>
      <c r="C6" s="14">
        <v>105237</v>
      </c>
      <c r="D6" s="10">
        <f>(C6-B6)/B6</f>
        <v>0.20906479779411766</v>
      </c>
      <c r="E6" s="11">
        <f t="shared" ref="E6:E44" si="0">C6/F6</f>
        <v>2.2608761037231186</v>
      </c>
      <c r="F6" s="1">
        <v>46547</v>
      </c>
    </row>
    <row r="7" spans="1:6" ht="14.25">
      <c r="A7" s="12" t="s">
        <v>11</v>
      </c>
      <c r="B7" s="13">
        <v>125000</v>
      </c>
      <c r="C7" s="14">
        <v>39729</v>
      </c>
      <c r="D7" s="10">
        <f>(C7-B7)/B7</f>
        <v>-0.682168</v>
      </c>
      <c r="E7" s="11">
        <f t="shared" si="0"/>
        <v>0.37463577470366916</v>
      </c>
      <c r="F7" s="1">
        <v>106047</v>
      </c>
    </row>
    <row r="8" spans="1:6" ht="14.25">
      <c r="A8" s="12" t="s">
        <v>12</v>
      </c>
      <c r="B8" s="13">
        <v>42800</v>
      </c>
      <c r="C8" s="14">
        <v>51605</v>
      </c>
      <c r="D8" s="10">
        <f>(C8-B8)/B8</f>
        <v>0.20572429906542056</v>
      </c>
      <c r="E8" s="11">
        <f t="shared" si="0"/>
        <v>1.0830010493179434</v>
      </c>
      <c r="F8" s="1">
        <v>47650</v>
      </c>
    </row>
    <row r="9" spans="1:6">
      <c r="A9" s="12" t="s">
        <v>13</v>
      </c>
      <c r="B9" s="15"/>
      <c r="C9" s="15"/>
      <c r="D9" s="15"/>
      <c r="E9" s="11"/>
    </row>
    <row r="10" spans="1:6" ht="14.25">
      <c r="A10" s="12" t="s">
        <v>14</v>
      </c>
      <c r="B10" s="13">
        <v>12000</v>
      </c>
      <c r="C10" s="14">
        <v>10692</v>
      </c>
      <c r="D10" s="10">
        <f t="shared" ref="D10:D19" si="1">(C10-B10)/B10</f>
        <v>-0.109</v>
      </c>
      <c r="E10" s="11">
        <f t="shared" si="0"/>
        <v>0.89353167307370884</v>
      </c>
      <c r="F10" s="1">
        <v>11966</v>
      </c>
    </row>
    <row r="11" spans="1:6" ht="14.25">
      <c r="A11" s="12" t="s">
        <v>15</v>
      </c>
      <c r="B11" s="13">
        <v>400</v>
      </c>
      <c r="C11" s="14">
        <v>200</v>
      </c>
      <c r="D11" s="10">
        <f t="shared" si="1"/>
        <v>-0.5</v>
      </c>
      <c r="E11" s="11">
        <f t="shared" si="0"/>
        <v>0.67340067340067344</v>
      </c>
      <c r="F11" s="1">
        <v>297</v>
      </c>
    </row>
    <row r="12" spans="1:6" ht="14.25">
      <c r="A12" s="12" t="s">
        <v>16</v>
      </c>
      <c r="B12" s="13">
        <v>15000</v>
      </c>
      <c r="C12" s="14">
        <v>18444</v>
      </c>
      <c r="D12" s="10">
        <f t="shared" si="1"/>
        <v>0.2296</v>
      </c>
      <c r="E12" s="11">
        <f t="shared" si="0"/>
        <v>1.2135008882163301</v>
      </c>
      <c r="F12" s="1">
        <v>15199</v>
      </c>
    </row>
    <row r="13" spans="1:6" ht="14.25">
      <c r="A13" s="12" t="s">
        <v>17</v>
      </c>
      <c r="B13" s="13">
        <v>11000</v>
      </c>
      <c r="C13" s="14">
        <v>11595</v>
      </c>
      <c r="D13" s="10">
        <f t="shared" si="1"/>
        <v>5.4090909090909092E-2</v>
      </c>
      <c r="E13" s="11">
        <f t="shared" si="0"/>
        <v>0.94268292682926824</v>
      </c>
      <c r="F13" s="1">
        <v>12300</v>
      </c>
    </row>
    <row r="14" spans="1:6" ht="14.25">
      <c r="A14" s="12" t="s">
        <v>18</v>
      </c>
      <c r="B14" s="13">
        <v>5200</v>
      </c>
      <c r="C14" s="14">
        <v>4195</v>
      </c>
      <c r="D14" s="10">
        <f t="shared" si="1"/>
        <v>-0.19326923076923078</v>
      </c>
      <c r="E14" s="11">
        <f t="shared" si="0"/>
        <v>0.91513961605584637</v>
      </c>
      <c r="F14" s="1">
        <v>4584</v>
      </c>
    </row>
    <row r="15" spans="1:6" ht="14.25">
      <c r="A15" s="12" t="s">
        <v>19</v>
      </c>
      <c r="B15" s="13">
        <v>6000</v>
      </c>
      <c r="C15" s="14">
        <v>5641</v>
      </c>
      <c r="D15" s="10">
        <f t="shared" si="1"/>
        <v>-5.9833333333333336E-2</v>
      </c>
      <c r="E15" s="11">
        <f t="shared" si="0"/>
        <v>0.92978407779792316</v>
      </c>
      <c r="F15" s="1">
        <v>6067</v>
      </c>
    </row>
    <row r="16" spans="1:6" ht="14.25">
      <c r="A16" s="12" t="s">
        <v>20</v>
      </c>
      <c r="B16" s="13">
        <v>80000</v>
      </c>
      <c r="C16" s="14">
        <v>65646</v>
      </c>
      <c r="D16" s="10">
        <f t="shared" si="1"/>
        <v>-0.179425</v>
      </c>
      <c r="E16" s="11">
        <f t="shared" si="0"/>
        <v>1.2453474474987194</v>
      </c>
      <c r="F16" s="1">
        <v>52713</v>
      </c>
    </row>
    <row r="17" spans="1:6" ht="14.25">
      <c r="A17" s="12" t="s">
        <v>21</v>
      </c>
      <c r="B17" s="13">
        <v>1300</v>
      </c>
      <c r="C17" s="14">
        <v>1584</v>
      </c>
      <c r="D17" s="10">
        <f t="shared" si="1"/>
        <v>0.21846153846153846</v>
      </c>
      <c r="E17" s="11">
        <f t="shared" si="0"/>
        <v>1.3266331658291457</v>
      </c>
      <c r="F17" s="1">
        <v>1194</v>
      </c>
    </row>
    <row r="18" spans="1:6" ht="14.25">
      <c r="A18" s="12" t="s">
        <v>22</v>
      </c>
      <c r="B18" s="13">
        <v>5000</v>
      </c>
      <c r="C18" s="14">
        <v>1231</v>
      </c>
      <c r="D18" s="10">
        <f t="shared" si="1"/>
        <v>-0.75380000000000003</v>
      </c>
      <c r="E18" s="11">
        <f t="shared" si="0"/>
        <v>0.2663349199480744</v>
      </c>
      <c r="F18" s="1">
        <v>4622</v>
      </c>
    </row>
    <row r="19" spans="1:6" ht="14.25">
      <c r="A19" s="12" t="s">
        <v>23</v>
      </c>
      <c r="B19" s="13">
        <v>18000</v>
      </c>
      <c r="C19" s="14">
        <v>17681</v>
      </c>
      <c r="D19" s="10">
        <f t="shared" si="1"/>
        <v>-1.7722222222222223E-2</v>
      </c>
      <c r="E19" s="11">
        <f t="shared" si="0"/>
        <v>1.0660195345472085</v>
      </c>
      <c r="F19" s="1">
        <v>16586</v>
      </c>
    </row>
    <row r="20" spans="1:6">
      <c r="A20" s="12" t="s">
        <v>24</v>
      </c>
      <c r="B20" s="16"/>
      <c r="C20" s="17"/>
      <c r="D20" s="10"/>
      <c r="E20" s="11"/>
    </row>
    <row r="21" spans="1:6">
      <c r="A21" s="12" t="s">
        <v>25</v>
      </c>
      <c r="B21" s="16"/>
      <c r="C21" s="17"/>
      <c r="D21" s="10"/>
      <c r="E21" s="11"/>
    </row>
    <row r="22" spans="1:6">
      <c r="A22" s="8" t="s">
        <v>26</v>
      </c>
      <c r="B22" s="9">
        <f>SUM(B23:B30)</f>
        <v>158200</v>
      </c>
      <c r="C22" s="9">
        <f>SUM(C23:C30)</f>
        <v>188269</v>
      </c>
      <c r="D22" s="10">
        <f t="shared" ref="D22:D27" si="2">(C22-B22)/B22</f>
        <v>0.19006953223767384</v>
      </c>
      <c r="E22" s="11">
        <f t="shared" si="0"/>
        <v>0.64099866535926353</v>
      </c>
      <c r="F22" s="1">
        <f>SUM(F23:F30)</f>
        <v>293712</v>
      </c>
    </row>
    <row r="23" spans="1:6" ht="14.25">
      <c r="A23" s="12" t="s">
        <v>27</v>
      </c>
      <c r="B23" s="13">
        <v>28000</v>
      </c>
      <c r="C23" s="14">
        <v>25687</v>
      </c>
      <c r="D23" s="10">
        <f t="shared" si="2"/>
        <v>-8.2607142857142851E-2</v>
      </c>
      <c r="E23" s="11">
        <f t="shared" si="0"/>
        <v>0.51370917744935307</v>
      </c>
      <c r="F23" s="1">
        <v>50003</v>
      </c>
    </row>
    <row r="24" spans="1:6" ht="14.25">
      <c r="A24" s="12" t="s">
        <v>28</v>
      </c>
      <c r="B24" s="13">
        <v>7400</v>
      </c>
      <c r="C24" s="14">
        <v>7344</v>
      </c>
      <c r="D24" s="10">
        <f t="shared" si="2"/>
        <v>-7.5675675675675675E-3</v>
      </c>
      <c r="E24" s="11">
        <f t="shared" si="0"/>
        <v>1.0215607177632493</v>
      </c>
      <c r="F24" s="1">
        <v>7189</v>
      </c>
    </row>
    <row r="25" spans="1:6" ht="14.25">
      <c r="A25" s="12" t="s">
        <v>29</v>
      </c>
      <c r="B25" s="13">
        <v>3700</v>
      </c>
      <c r="C25" s="14">
        <v>4671</v>
      </c>
      <c r="D25" s="10">
        <f t="shared" si="2"/>
        <v>0.26243243243243242</v>
      </c>
      <c r="E25" s="11">
        <f t="shared" si="0"/>
        <v>1.2459322485996265</v>
      </c>
      <c r="F25" s="1">
        <v>3749</v>
      </c>
    </row>
    <row r="26" spans="1:6" ht="14.25">
      <c r="A26" s="12" t="s">
        <v>30</v>
      </c>
      <c r="B26" s="13">
        <v>5000</v>
      </c>
      <c r="C26" s="14">
        <v>3524</v>
      </c>
      <c r="D26" s="10">
        <f t="shared" si="2"/>
        <v>-0.29520000000000002</v>
      </c>
      <c r="E26" s="11">
        <f t="shared" si="0"/>
        <v>5.2601725527659196E-2</v>
      </c>
      <c r="F26" s="1">
        <v>66994</v>
      </c>
    </row>
    <row r="27" spans="1:6" ht="14.25">
      <c r="A27" s="12" t="s">
        <v>31</v>
      </c>
      <c r="B27" s="13">
        <v>114100</v>
      </c>
      <c r="C27" s="14">
        <v>146842</v>
      </c>
      <c r="D27" s="10">
        <f t="shared" si="2"/>
        <v>0.28695880806310253</v>
      </c>
      <c r="E27" s="11">
        <f t="shared" si="0"/>
        <v>0.88578563845188685</v>
      </c>
      <c r="F27" s="1">
        <v>165776</v>
      </c>
    </row>
    <row r="28" spans="1:6">
      <c r="A28" s="12" t="s">
        <v>32</v>
      </c>
      <c r="B28" s="16"/>
      <c r="C28" s="17"/>
      <c r="D28" s="10"/>
      <c r="E28" s="11"/>
    </row>
    <row r="29" spans="1:6">
      <c r="A29" s="12" t="s">
        <v>33</v>
      </c>
      <c r="B29" s="16"/>
      <c r="C29" s="17"/>
      <c r="D29" s="10"/>
      <c r="E29" s="11"/>
    </row>
    <row r="30" spans="1:6">
      <c r="A30" s="12" t="s">
        <v>34</v>
      </c>
      <c r="B30" s="16"/>
      <c r="C30" s="17">
        <v>201</v>
      </c>
      <c r="D30" s="10"/>
      <c r="E30" s="11">
        <f t="shared" si="0"/>
        <v>201</v>
      </c>
      <c r="F30" s="1">
        <v>1</v>
      </c>
    </row>
    <row r="31" spans="1:6">
      <c r="A31" s="18" t="s">
        <v>35</v>
      </c>
      <c r="B31" s="9">
        <f>B5+B22</f>
        <v>566940</v>
      </c>
      <c r="C31" s="9">
        <f>C5+C22</f>
        <v>521749</v>
      </c>
      <c r="D31" s="10">
        <f>(C31-B31)/B31</f>
        <v>-7.9710374995590361E-2</v>
      </c>
      <c r="E31" s="11">
        <f t="shared" si="0"/>
        <v>0.84223159920191648</v>
      </c>
      <c r="F31" s="1">
        <v>619484</v>
      </c>
    </row>
    <row r="32" spans="1:6">
      <c r="A32" s="19" t="s">
        <v>102</v>
      </c>
      <c r="B32" s="16"/>
      <c r="C32" s="17"/>
      <c r="D32" s="10"/>
      <c r="E32" s="11"/>
    </row>
    <row r="33" spans="1:6">
      <c r="A33" s="19" t="s">
        <v>103</v>
      </c>
      <c r="B33" s="20">
        <f>B34+B39+B40+B41</f>
        <v>148754</v>
      </c>
      <c r="C33" s="20">
        <f>C34+C39+C40+C41+C42</f>
        <v>319066</v>
      </c>
      <c r="D33" s="10">
        <f>(C33-B33)/B33</f>
        <v>1.1449238339809349</v>
      </c>
      <c r="E33" s="11">
        <f t="shared" si="0"/>
        <v>1.3018001109769233</v>
      </c>
      <c r="F33" s="1">
        <f>F34+F39+F40+F41+F42</f>
        <v>245096</v>
      </c>
    </row>
    <row r="34" spans="1:6">
      <c r="A34" s="21" t="s">
        <v>104</v>
      </c>
      <c r="B34" s="20">
        <v>40728</v>
      </c>
      <c r="C34" s="22">
        <v>107077</v>
      </c>
      <c r="D34" s="10">
        <f>(C34-B34)/B34</f>
        <v>1.6290758200746416</v>
      </c>
      <c r="E34" s="11">
        <f t="shared" si="0"/>
        <v>1.0878823899946153</v>
      </c>
      <c r="F34" s="1">
        <f>SUM(F35:F37)</f>
        <v>98427</v>
      </c>
    </row>
    <row r="35" spans="1:6">
      <c r="A35" s="21" t="s">
        <v>105</v>
      </c>
      <c r="B35" s="20">
        <v>7017</v>
      </c>
      <c r="C35" s="22">
        <v>22452</v>
      </c>
      <c r="D35" s="10">
        <f>(C35-B35)/B35</f>
        <v>2.1996579734929456</v>
      </c>
      <c r="E35" s="11">
        <f t="shared" si="0"/>
        <v>3.1996579734929456</v>
      </c>
      <c r="F35" s="1">
        <v>7017</v>
      </c>
    </row>
    <row r="36" spans="1:6">
      <c r="A36" s="25" t="s">
        <v>106</v>
      </c>
      <c r="B36" s="20">
        <v>33711</v>
      </c>
      <c r="C36" s="22">
        <v>43318</v>
      </c>
      <c r="D36" s="10">
        <f>(C36-B36)/B36</f>
        <v>0.28498116341846874</v>
      </c>
      <c r="E36" s="11">
        <f t="shared" si="0"/>
        <v>0.9876424988600091</v>
      </c>
      <c r="F36" s="1">
        <v>43860</v>
      </c>
    </row>
    <row r="37" spans="1:6">
      <c r="A37" s="25" t="s">
        <v>107</v>
      </c>
      <c r="B37" s="20"/>
      <c r="C37" s="22">
        <v>41307</v>
      </c>
      <c r="D37" s="10"/>
      <c r="E37" s="11">
        <f t="shared" si="0"/>
        <v>0.86870662460567827</v>
      </c>
      <c r="F37" s="1">
        <v>47550</v>
      </c>
    </row>
    <row r="38" spans="1:6">
      <c r="A38" s="24" t="s">
        <v>108</v>
      </c>
      <c r="B38" s="20"/>
      <c r="C38" s="22"/>
      <c r="D38" s="10"/>
      <c r="E38" s="11"/>
    </row>
    <row r="39" spans="1:6">
      <c r="A39" s="25" t="s">
        <v>109</v>
      </c>
      <c r="B39" s="20">
        <v>47826</v>
      </c>
      <c r="C39" s="22">
        <v>47826</v>
      </c>
      <c r="D39" s="10">
        <f>(C39-B39)/B39</f>
        <v>0</v>
      </c>
      <c r="E39" s="11">
        <f t="shared" si="0"/>
        <v>2.1365199910654455</v>
      </c>
      <c r="F39" s="1">
        <v>22385</v>
      </c>
    </row>
    <row r="40" spans="1:6">
      <c r="A40" s="21" t="s">
        <v>110</v>
      </c>
      <c r="B40" s="20">
        <v>45000</v>
      </c>
      <c r="C40" s="22">
        <v>77214</v>
      </c>
      <c r="D40" s="10">
        <f>(C40-B40)/B40</f>
        <v>0.71586666666666665</v>
      </c>
      <c r="E40" s="11">
        <f t="shared" si="0"/>
        <v>3.2927078891257997</v>
      </c>
      <c r="F40" s="1">
        <v>23450</v>
      </c>
    </row>
    <row r="41" spans="1:6">
      <c r="A41" s="25" t="s">
        <v>111</v>
      </c>
      <c r="B41" s="20">
        <v>15200</v>
      </c>
      <c r="C41" s="22">
        <v>16599</v>
      </c>
      <c r="D41" s="10">
        <f>(C41-B41)/B41</f>
        <v>9.2039473684210532E-2</v>
      </c>
      <c r="E41" s="11">
        <f t="shared" si="0"/>
        <v>0.30363839244882651</v>
      </c>
      <c r="F41" s="1">
        <v>54667</v>
      </c>
    </row>
    <row r="42" spans="1:6">
      <c r="A42" s="26" t="s">
        <v>112</v>
      </c>
      <c r="B42" s="20"/>
      <c r="C42" s="22">
        <v>70350</v>
      </c>
      <c r="D42" s="10"/>
      <c r="E42" s="11">
        <f t="shared" si="0"/>
        <v>1.5238157125219312</v>
      </c>
      <c r="F42" s="1">
        <v>46167</v>
      </c>
    </row>
    <row r="43" spans="1:6">
      <c r="A43" s="25" t="s">
        <v>113</v>
      </c>
      <c r="B43" s="16"/>
      <c r="C43" s="17"/>
      <c r="D43" s="10"/>
      <c r="E43" s="11"/>
    </row>
    <row r="44" spans="1:6">
      <c r="A44" s="18" t="s">
        <v>48</v>
      </c>
      <c r="B44" s="9">
        <f>B5+B22+B32+B33</f>
        <v>715694</v>
      </c>
      <c r="C44" s="9">
        <f>C5+C22+C32+C33</f>
        <v>840815</v>
      </c>
      <c r="D44" s="10">
        <f>(C44-B44)/B44</f>
        <v>0.17482471559074128</v>
      </c>
      <c r="E44" s="11">
        <f t="shared" si="0"/>
        <v>0.97251266510907031</v>
      </c>
      <c r="F44" s="1">
        <f>F5+F22+F32+F33</f>
        <v>864580</v>
      </c>
    </row>
  </sheetData>
  <protectedRanges>
    <protectedRange sqref="C19" name="区域1_1_1"/>
    <protectedRange sqref="C25:C26" name="区域2_1_1_1"/>
    <protectedRange sqref="C27" name="区域3_1_1_1"/>
  </protectedRanges>
  <mergeCells count="1"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10"/>
  <sheetViews>
    <sheetView topLeftCell="A1373" workbookViewId="0">
      <selection activeCell="I1401" sqref="I1401"/>
    </sheetView>
  </sheetViews>
  <sheetFormatPr defaultRowHeight="13.5"/>
  <cols>
    <col min="1" max="1" width="40.75" style="1" customWidth="1"/>
    <col min="2" max="2" width="11.875" style="1" customWidth="1"/>
    <col min="3" max="3" width="11.25" style="1" customWidth="1"/>
    <col min="4" max="5" width="12.375" style="1" customWidth="1"/>
    <col min="6" max="6" width="14.875" style="43" customWidth="1"/>
    <col min="7" max="16384" width="9" style="1"/>
  </cols>
  <sheetData>
    <row r="1" spans="1:6" ht="14.25">
      <c r="A1" s="2" t="s">
        <v>114</v>
      </c>
      <c r="B1" s="3"/>
    </row>
    <row r="2" spans="1:6" ht="22.5">
      <c r="A2" s="163" t="s">
        <v>115</v>
      </c>
      <c r="B2" s="163"/>
      <c r="C2" s="163"/>
      <c r="D2" s="163"/>
      <c r="E2" s="163"/>
    </row>
    <row r="3" spans="1:6" ht="14.25">
      <c r="A3" s="159" t="s">
        <v>1598</v>
      </c>
      <c r="B3" s="3"/>
      <c r="E3" s="4" t="s">
        <v>2</v>
      </c>
    </row>
    <row r="4" spans="1:6" ht="40.5">
      <c r="A4" s="27" t="s">
        <v>116</v>
      </c>
      <c r="B4" s="5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spans="1:6">
      <c r="A5" s="44" t="s">
        <v>117</v>
      </c>
      <c r="B5" s="42">
        <v>26820</v>
      </c>
      <c r="C5" s="45">
        <v>25047.862051</v>
      </c>
      <c r="D5" s="46">
        <f>C5/B5</f>
        <v>0.93392475954511556</v>
      </c>
      <c r="E5" s="32">
        <f>C5/F5</f>
        <v>1.0746465613094216</v>
      </c>
      <c r="F5" s="43">
        <v>23308</v>
      </c>
    </row>
    <row r="6" spans="1:6">
      <c r="A6" s="44" t="s">
        <v>118</v>
      </c>
      <c r="B6" s="42">
        <v>844</v>
      </c>
      <c r="C6" s="45">
        <v>1069.2076</v>
      </c>
      <c r="D6" s="46">
        <f>C6/B6</f>
        <v>1.2668336492890995</v>
      </c>
      <c r="E6" s="32">
        <f>C6/F6</f>
        <v>1.1102882658359294</v>
      </c>
      <c r="F6" s="43">
        <v>963</v>
      </c>
    </row>
    <row r="7" spans="1:6">
      <c r="A7" s="47" t="s">
        <v>119</v>
      </c>
      <c r="B7" s="42">
        <v>511</v>
      </c>
      <c r="C7" s="45">
        <v>681.50760000000002</v>
      </c>
      <c r="D7" s="46">
        <f>C7/B7</f>
        <v>1.3336743639921722</v>
      </c>
      <c r="E7" s="32">
        <f>C7/F7</f>
        <v>1.1135745098039216</v>
      </c>
      <c r="F7" s="43">
        <v>612</v>
      </c>
    </row>
    <row r="8" spans="1:6">
      <c r="A8" s="47" t="s">
        <v>120</v>
      </c>
      <c r="B8" s="42"/>
      <c r="C8" s="45"/>
      <c r="D8" s="46"/>
      <c r="E8" s="32"/>
      <c r="F8" s="43">
        <v>0</v>
      </c>
    </row>
    <row r="9" spans="1:6">
      <c r="A9" s="47" t="s">
        <v>121</v>
      </c>
      <c r="B9" s="42"/>
      <c r="C9" s="45"/>
      <c r="D9" s="46"/>
      <c r="E9" s="32"/>
      <c r="F9" s="43">
        <v>0</v>
      </c>
    </row>
    <row r="10" spans="1:6">
      <c r="A10" s="47" t="s">
        <v>122</v>
      </c>
      <c r="B10" s="42">
        <v>163</v>
      </c>
      <c r="C10" s="45">
        <v>190</v>
      </c>
      <c r="D10" s="46">
        <f>C10/B10</f>
        <v>1.165644171779141</v>
      </c>
      <c r="E10" s="32">
        <f>C10/F10</f>
        <v>1.165644171779141</v>
      </c>
      <c r="F10" s="43">
        <v>163</v>
      </c>
    </row>
    <row r="11" spans="1:6">
      <c r="A11" s="47" t="s">
        <v>123</v>
      </c>
      <c r="B11" s="42"/>
      <c r="C11" s="45"/>
      <c r="D11" s="46"/>
      <c r="E11" s="32"/>
      <c r="F11" s="43">
        <v>0</v>
      </c>
    </row>
    <row r="12" spans="1:6">
      <c r="A12" s="47" t="s">
        <v>124</v>
      </c>
      <c r="B12" s="42">
        <v>19</v>
      </c>
      <c r="C12" s="45">
        <v>19</v>
      </c>
      <c r="D12" s="46">
        <f>C12/B12</f>
        <v>1</v>
      </c>
      <c r="E12" s="32">
        <f>C12/F12</f>
        <v>0.61290322580645162</v>
      </c>
      <c r="F12" s="43">
        <v>31</v>
      </c>
    </row>
    <row r="13" spans="1:6">
      <c r="A13" s="47" t="s">
        <v>125</v>
      </c>
      <c r="B13" s="42"/>
      <c r="C13" s="45"/>
      <c r="D13" s="46"/>
      <c r="E13" s="32"/>
      <c r="F13" s="43">
        <v>0</v>
      </c>
    </row>
    <row r="14" spans="1:6">
      <c r="A14" s="47" t="s">
        <v>126</v>
      </c>
      <c r="B14" s="42">
        <v>100</v>
      </c>
      <c r="C14" s="45">
        <v>106.7</v>
      </c>
      <c r="D14" s="46">
        <f>C14/B14</f>
        <v>1.0669999999999999</v>
      </c>
      <c r="E14" s="32">
        <f>C14/F14</f>
        <v>1.0066037735849056</v>
      </c>
      <c r="F14" s="43">
        <v>106</v>
      </c>
    </row>
    <row r="15" spans="1:6">
      <c r="A15" s="47" t="s">
        <v>127</v>
      </c>
      <c r="B15" s="42"/>
      <c r="C15" s="45"/>
      <c r="D15" s="46"/>
      <c r="E15" s="32"/>
      <c r="F15" s="43">
        <v>0</v>
      </c>
    </row>
    <row r="16" spans="1:6">
      <c r="A16" s="47" t="s">
        <v>128</v>
      </c>
      <c r="B16" s="42"/>
      <c r="C16" s="45"/>
      <c r="D16" s="46"/>
      <c r="E16" s="32"/>
      <c r="F16" s="43">
        <v>0</v>
      </c>
    </row>
    <row r="17" spans="1:6">
      <c r="A17" s="47" t="s">
        <v>129</v>
      </c>
      <c r="B17" s="42">
        <v>50</v>
      </c>
      <c r="C17" s="45">
        <v>72</v>
      </c>
      <c r="D17" s="46">
        <f>C17/B17</f>
        <v>1.44</v>
      </c>
      <c r="E17" s="32">
        <f>C17/F17</f>
        <v>1.44</v>
      </c>
      <c r="F17" s="43">
        <v>50</v>
      </c>
    </row>
    <row r="18" spans="1:6">
      <c r="A18" s="44" t="s">
        <v>130</v>
      </c>
      <c r="B18" s="42">
        <v>439</v>
      </c>
      <c r="C18" s="45">
        <v>558.72929999999997</v>
      </c>
      <c r="D18" s="46">
        <f>C18/B18</f>
        <v>1.2727318906605922</v>
      </c>
      <c r="E18" s="32">
        <f>C18/F18</f>
        <v>1.1738010504201679</v>
      </c>
      <c r="F18" s="43">
        <v>476</v>
      </c>
    </row>
    <row r="19" spans="1:6">
      <c r="A19" s="47" t="s">
        <v>119</v>
      </c>
      <c r="B19" s="42">
        <v>299</v>
      </c>
      <c r="C19" s="45">
        <v>411.72930000000002</v>
      </c>
      <c r="D19" s="46">
        <f>C19/B19</f>
        <v>1.3770210702341137</v>
      </c>
      <c r="E19" s="32">
        <f>C19/F19</f>
        <v>1.1630771186440678</v>
      </c>
      <c r="F19" s="43">
        <v>354</v>
      </c>
    </row>
    <row r="20" spans="1:6">
      <c r="A20" s="47" t="s">
        <v>120</v>
      </c>
      <c r="B20" s="42">
        <v>40</v>
      </c>
      <c r="C20" s="45">
        <v>39.5</v>
      </c>
      <c r="D20" s="46">
        <f>C20/B20</f>
        <v>0.98750000000000004</v>
      </c>
      <c r="E20" s="32">
        <f>C20/F20</f>
        <v>0.77450980392156865</v>
      </c>
      <c r="F20" s="43">
        <v>51</v>
      </c>
    </row>
    <row r="21" spans="1:6">
      <c r="A21" s="47" t="s">
        <v>121</v>
      </c>
      <c r="B21" s="42"/>
      <c r="C21" s="45"/>
      <c r="D21" s="46"/>
      <c r="E21" s="32"/>
      <c r="F21" s="43">
        <v>0</v>
      </c>
    </row>
    <row r="22" spans="1:6">
      <c r="A22" s="47" t="s">
        <v>131</v>
      </c>
      <c r="B22" s="42">
        <v>100</v>
      </c>
      <c r="C22" s="45">
        <v>100</v>
      </c>
      <c r="D22" s="46">
        <f>C22/B22</f>
        <v>1</v>
      </c>
      <c r="E22" s="32">
        <f>C22/F22</f>
        <v>3.5714285714285716</v>
      </c>
      <c r="F22" s="43">
        <v>28</v>
      </c>
    </row>
    <row r="23" spans="1:6">
      <c r="A23" s="47" t="s">
        <v>132</v>
      </c>
      <c r="B23" s="42"/>
      <c r="C23" s="45"/>
      <c r="D23" s="46"/>
      <c r="E23" s="32"/>
      <c r="F23" s="43">
        <v>43</v>
      </c>
    </row>
    <row r="24" spans="1:6">
      <c r="A24" s="47" t="s">
        <v>133</v>
      </c>
      <c r="B24" s="42"/>
      <c r="C24" s="45"/>
      <c r="D24" s="46"/>
      <c r="E24" s="32"/>
      <c r="F24" s="43">
        <v>0</v>
      </c>
    </row>
    <row r="25" spans="1:6">
      <c r="A25" s="47" t="s">
        <v>128</v>
      </c>
      <c r="B25" s="42"/>
      <c r="C25" s="45"/>
      <c r="D25" s="46"/>
      <c r="E25" s="32"/>
      <c r="F25" s="43">
        <v>0</v>
      </c>
    </row>
    <row r="26" spans="1:6">
      <c r="A26" s="47" t="s">
        <v>134</v>
      </c>
      <c r="B26" s="42"/>
      <c r="C26" s="45">
        <v>7.5</v>
      </c>
      <c r="D26" s="46"/>
      <c r="E26" s="32"/>
      <c r="F26" s="43">
        <v>0</v>
      </c>
    </row>
    <row r="27" spans="1:6">
      <c r="A27" s="44" t="s">
        <v>135</v>
      </c>
      <c r="B27" s="42">
        <v>2565</v>
      </c>
      <c r="C27" s="45">
        <v>2712.8959</v>
      </c>
      <c r="D27" s="46">
        <f>C27/B27</f>
        <v>1.0576592202729045</v>
      </c>
      <c r="E27" s="32">
        <f>C27/F27</f>
        <v>0.6925953280571866</v>
      </c>
      <c r="F27" s="43">
        <v>3917</v>
      </c>
    </row>
    <row r="28" spans="1:6">
      <c r="A28" s="47" t="s">
        <v>119</v>
      </c>
      <c r="B28" s="42">
        <v>918</v>
      </c>
      <c r="C28" s="45">
        <v>1155.5116</v>
      </c>
      <c r="D28" s="46">
        <f>C28/B28</f>
        <v>1.2587272331154684</v>
      </c>
      <c r="E28" s="32">
        <f>C28/F28</f>
        <v>1.0065432055749128</v>
      </c>
      <c r="F28" s="43">
        <v>1148</v>
      </c>
    </row>
    <row r="29" spans="1:6">
      <c r="A29" s="47" t="s">
        <v>120</v>
      </c>
      <c r="B29" s="42"/>
      <c r="C29" s="45"/>
      <c r="D29" s="46"/>
      <c r="E29" s="32"/>
      <c r="F29" s="43">
        <v>0</v>
      </c>
    </row>
    <row r="30" spans="1:6">
      <c r="A30" s="47" t="s">
        <v>121</v>
      </c>
      <c r="B30" s="42">
        <v>1325</v>
      </c>
      <c r="C30" s="45">
        <v>1393.5343</v>
      </c>
      <c r="D30" s="46">
        <f>C30/B30</f>
        <v>1.0517240000000001</v>
      </c>
      <c r="E30" s="32">
        <f>C30/F30</f>
        <v>0.55607913008778931</v>
      </c>
      <c r="F30" s="43">
        <v>2506</v>
      </c>
    </row>
    <row r="31" spans="1:6">
      <c r="A31" s="47" t="s">
        <v>136</v>
      </c>
      <c r="B31" s="42"/>
      <c r="C31" s="45"/>
      <c r="D31" s="46"/>
      <c r="E31" s="32"/>
      <c r="F31" s="43">
        <v>0</v>
      </c>
    </row>
    <row r="32" spans="1:6">
      <c r="A32" s="47" t="s">
        <v>137</v>
      </c>
      <c r="B32" s="42"/>
      <c r="C32" s="45"/>
      <c r="D32" s="46"/>
      <c r="E32" s="32"/>
      <c r="F32" s="43">
        <v>0</v>
      </c>
    </row>
    <row r="33" spans="1:6">
      <c r="A33" s="47" t="s">
        <v>138</v>
      </c>
      <c r="B33" s="42"/>
      <c r="C33" s="45"/>
      <c r="D33" s="46"/>
      <c r="E33" s="32"/>
      <c r="F33" s="43">
        <v>0</v>
      </c>
    </row>
    <row r="34" spans="1:6">
      <c r="A34" s="47" t="s">
        <v>139</v>
      </c>
      <c r="B34" s="42"/>
      <c r="C34" s="45"/>
      <c r="D34" s="46"/>
      <c r="E34" s="32"/>
      <c r="F34" s="43">
        <v>0</v>
      </c>
    </row>
    <row r="35" spans="1:6">
      <c r="A35" s="47" t="s">
        <v>140</v>
      </c>
      <c r="B35" s="42">
        <v>138</v>
      </c>
      <c r="C35" s="45">
        <v>163.85</v>
      </c>
      <c r="D35" s="46">
        <f>C35/B35</f>
        <v>1.1873188405797102</v>
      </c>
      <c r="E35" s="32">
        <f>C35/F35</f>
        <v>0.62777777777777777</v>
      </c>
      <c r="F35" s="43">
        <v>261</v>
      </c>
    </row>
    <row r="36" spans="1:6">
      <c r="A36" s="47" t="s">
        <v>141</v>
      </c>
      <c r="B36" s="42"/>
      <c r="C36" s="45"/>
      <c r="D36" s="46"/>
      <c r="E36" s="32"/>
      <c r="F36" s="43">
        <v>0</v>
      </c>
    </row>
    <row r="37" spans="1:6">
      <c r="A37" s="47" t="s">
        <v>128</v>
      </c>
      <c r="B37" s="42"/>
      <c r="C37" s="45"/>
      <c r="D37" s="46"/>
      <c r="E37" s="32"/>
      <c r="F37" s="43">
        <v>0</v>
      </c>
    </row>
    <row r="38" spans="1:6">
      <c r="A38" s="47" t="s">
        <v>142</v>
      </c>
      <c r="B38" s="42">
        <v>184</v>
      </c>
      <c r="C38" s="45"/>
      <c r="D38" s="46">
        <f>C38/B38</f>
        <v>0</v>
      </c>
      <c r="E38" s="32">
        <f>C38/F38</f>
        <v>0</v>
      </c>
      <c r="F38" s="43">
        <v>3</v>
      </c>
    </row>
    <row r="39" spans="1:6">
      <c r="A39" s="44" t="s">
        <v>143</v>
      </c>
      <c r="B39" s="42">
        <v>381</v>
      </c>
      <c r="C39" s="45">
        <v>2029.0075999999999</v>
      </c>
      <c r="D39" s="46">
        <f>C39/B39</f>
        <v>5.3254792650918636</v>
      </c>
      <c r="E39" s="32">
        <f>C39/F39</f>
        <v>1.7506536669542709</v>
      </c>
      <c r="F39" s="43">
        <v>1159</v>
      </c>
    </row>
    <row r="40" spans="1:6">
      <c r="A40" s="47" t="s">
        <v>119</v>
      </c>
      <c r="B40" s="42">
        <v>282</v>
      </c>
      <c r="C40" s="45">
        <v>399.21140000000003</v>
      </c>
      <c r="D40" s="46">
        <f>C40/B40</f>
        <v>1.4156432624113475</v>
      </c>
      <c r="E40" s="32">
        <f>C40/F40</f>
        <v>0.99306318407960203</v>
      </c>
      <c r="F40" s="43">
        <v>402</v>
      </c>
    </row>
    <row r="41" spans="1:6">
      <c r="A41" s="47" t="s">
        <v>120</v>
      </c>
      <c r="B41" s="42"/>
      <c r="C41" s="45"/>
      <c r="D41" s="46"/>
      <c r="E41" s="32"/>
      <c r="F41" s="43">
        <v>25</v>
      </c>
    </row>
    <row r="42" spans="1:6">
      <c r="A42" s="47" t="s">
        <v>121</v>
      </c>
      <c r="B42" s="42"/>
      <c r="C42" s="45"/>
      <c r="D42" s="46"/>
      <c r="E42" s="32"/>
      <c r="F42" s="43">
        <v>0</v>
      </c>
    </row>
    <row r="43" spans="1:6">
      <c r="A43" s="47" t="s">
        <v>144</v>
      </c>
      <c r="B43" s="42"/>
      <c r="C43" s="45"/>
      <c r="D43" s="46"/>
      <c r="E43" s="32"/>
      <c r="F43" s="43">
        <v>90</v>
      </c>
    </row>
    <row r="44" spans="1:6">
      <c r="A44" s="47" t="s">
        <v>145</v>
      </c>
      <c r="B44" s="42">
        <v>28</v>
      </c>
      <c r="C44" s="45">
        <v>-49</v>
      </c>
      <c r="D44" s="46">
        <f>C44/B44</f>
        <v>-1.75</v>
      </c>
      <c r="E44" s="32">
        <f>C44/F44</f>
        <v>-1.75</v>
      </c>
      <c r="F44" s="43">
        <v>28</v>
      </c>
    </row>
    <row r="45" spans="1:6">
      <c r="A45" s="47" t="s">
        <v>146</v>
      </c>
      <c r="B45" s="42">
        <v>23</v>
      </c>
      <c r="C45" s="45">
        <v>23</v>
      </c>
      <c r="D45" s="46">
        <f>C45/B45</f>
        <v>1</v>
      </c>
      <c r="E45" s="32">
        <f>C45/F45</f>
        <v>1</v>
      </c>
      <c r="F45" s="43">
        <v>23</v>
      </c>
    </row>
    <row r="46" spans="1:6">
      <c r="A46" s="47" t="s">
        <v>147</v>
      </c>
      <c r="B46" s="42"/>
      <c r="C46" s="45"/>
      <c r="D46" s="46"/>
      <c r="E46" s="32"/>
      <c r="F46" s="43">
        <v>0</v>
      </c>
    </row>
    <row r="47" spans="1:6">
      <c r="A47" s="47" t="s">
        <v>148</v>
      </c>
      <c r="B47" s="42">
        <v>25</v>
      </c>
      <c r="C47" s="45">
        <v>15.9</v>
      </c>
      <c r="D47" s="46">
        <f>C47/B47</f>
        <v>0.63600000000000001</v>
      </c>
      <c r="E47" s="32">
        <f>C47/F47</f>
        <v>0.44166666666666665</v>
      </c>
      <c r="F47" s="43">
        <v>36</v>
      </c>
    </row>
    <row r="48" spans="1:6">
      <c r="A48" s="47" t="s">
        <v>149</v>
      </c>
      <c r="B48" s="42"/>
      <c r="C48" s="45"/>
      <c r="D48" s="46"/>
      <c r="E48" s="32"/>
      <c r="F48" s="43">
        <v>0</v>
      </c>
    </row>
    <row r="49" spans="1:6">
      <c r="A49" s="47" t="s">
        <v>128</v>
      </c>
      <c r="B49" s="42">
        <v>23</v>
      </c>
      <c r="C49" s="45">
        <v>23.36</v>
      </c>
      <c r="D49" s="46">
        <f>C49/B49</f>
        <v>1.0156521739130435</v>
      </c>
      <c r="E49" s="32">
        <f>C49/F49</f>
        <v>1.3741176470588234</v>
      </c>
      <c r="F49" s="43">
        <v>17</v>
      </c>
    </row>
    <row r="50" spans="1:6">
      <c r="A50" s="47" t="s">
        <v>150</v>
      </c>
      <c r="B50" s="42"/>
      <c r="C50" s="45">
        <v>1616.5362</v>
      </c>
      <c r="D50" s="46"/>
      <c r="E50" s="32">
        <f>C50/F50</f>
        <v>3.004714126394052</v>
      </c>
      <c r="F50" s="43">
        <v>538</v>
      </c>
    </row>
    <row r="51" spans="1:6">
      <c r="A51" s="44" t="s">
        <v>151</v>
      </c>
      <c r="B51" s="42">
        <v>472</v>
      </c>
      <c r="C51" s="45">
        <v>565.03279999999995</v>
      </c>
      <c r="D51" s="46">
        <f>C51/B51</f>
        <v>1.1971033898305083</v>
      </c>
      <c r="E51" s="32">
        <f>C51/F51</f>
        <v>0.89830333863275036</v>
      </c>
      <c r="F51" s="43">
        <v>629</v>
      </c>
    </row>
    <row r="52" spans="1:6">
      <c r="A52" s="47" t="s">
        <v>119</v>
      </c>
      <c r="B52" s="42">
        <v>208</v>
      </c>
      <c r="C52" s="45">
        <v>288.4828</v>
      </c>
      <c r="D52" s="46">
        <f>C52/B52</f>
        <v>1.3869365384615384</v>
      </c>
      <c r="E52" s="32">
        <f>C52/F52</f>
        <v>1.0528569343065692</v>
      </c>
      <c r="F52" s="43">
        <v>274</v>
      </c>
    </row>
    <row r="53" spans="1:6">
      <c r="A53" s="47" t="s">
        <v>120</v>
      </c>
      <c r="B53" s="42"/>
      <c r="C53" s="45"/>
      <c r="D53" s="46"/>
      <c r="E53" s="32"/>
      <c r="F53" s="43">
        <v>0</v>
      </c>
    </row>
    <row r="54" spans="1:6">
      <c r="A54" s="47" t="s">
        <v>121</v>
      </c>
      <c r="B54" s="42"/>
      <c r="C54" s="45"/>
      <c r="D54" s="46"/>
      <c r="E54" s="32"/>
      <c r="F54" s="43">
        <v>0</v>
      </c>
    </row>
    <row r="55" spans="1:6">
      <c r="A55" s="47" t="s">
        <v>152</v>
      </c>
      <c r="B55" s="42"/>
      <c r="C55" s="45"/>
      <c r="D55" s="46"/>
      <c r="E55" s="32"/>
      <c r="F55" s="43">
        <v>0</v>
      </c>
    </row>
    <row r="56" spans="1:6">
      <c r="A56" s="47" t="s">
        <v>153</v>
      </c>
      <c r="B56" s="48">
        <v>77</v>
      </c>
      <c r="C56" s="45">
        <v>77.38</v>
      </c>
      <c r="D56" s="46">
        <f>C56/B56</f>
        <v>1.0049350649350648</v>
      </c>
      <c r="E56" s="32">
        <f>C56/F56</f>
        <v>0.64483333333333326</v>
      </c>
      <c r="F56" s="43">
        <v>120</v>
      </c>
    </row>
    <row r="57" spans="1:6">
      <c r="A57" s="47" t="s">
        <v>154</v>
      </c>
      <c r="B57" s="48"/>
      <c r="C57" s="45"/>
      <c r="D57" s="46"/>
      <c r="E57" s="32"/>
      <c r="F57" s="43">
        <v>0</v>
      </c>
    </row>
    <row r="58" spans="1:6">
      <c r="A58" s="47" t="s">
        <v>155</v>
      </c>
      <c r="B58" s="36"/>
      <c r="C58" s="45"/>
      <c r="D58" s="46"/>
      <c r="E58" s="32"/>
      <c r="F58" s="43">
        <v>6</v>
      </c>
    </row>
    <row r="59" spans="1:6">
      <c r="A59" s="47" t="s">
        <v>156</v>
      </c>
      <c r="B59" s="42">
        <v>187</v>
      </c>
      <c r="C59" s="45">
        <v>199.17</v>
      </c>
      <c r="D59" s="46">
        <f>C59/B59</f>
        <v>1.0650802139037432</v>
      </c>
      <c r="E59" s="32">
        <f>C59/F59</f>
        <v>0.86973799126637552</v>
      </c>
      <c r="F59" s="43">
        <v>229</v>
      </c>
    </row>
    <row r="60" spans="1:6">
      <c r="A60" s="47" t="s">
        <v>128</v>
      </c>
      <c r="B60" s="42"/>
      <c r="C60" s="49"/>
      <c r="D60" s="46"/>
      <c r="E60" s="32"/>
      <c r="F60" s="43">
        <v>0</v>
      </c>
    </row>
    <row r="61" spans="1:6">
      <c r="A61" s="47" t="s">
        <v>157</v>
      </c>
      <c r="B61" s="42"/>
      <c r="C61" s="49"/>
      <c r="D61" s="46"/>
      <c r="E61" s="32"/>
      <c r="F61" s="43">
        <v>0</v>
      </c>
    </row>
    <row r="62" spans="1:6">
      <c r="A62" s="44" t="s">
        <v>158</v>
      </c>
      <c r="B62" s="42">
        <v>902</v>
      </c>
      <c r="C62" s="49">
        <v>985.06709999999998</v>
      </c>
      <c r="D62" s="46">
        <f>C62/B62</f>
        <v>1.0920921286031042</v>
      </c>
      <c r="E62" s="32">
        <f>C62/F62</f>
        <v>1.0824913186813188</v>
      </c>
      <c r="F62" s="43">
        <v>910</v>
      </c>
    </row>
    <row r="63" spans="1:6">
      <c r="A63" s="47" t="s">
        <v>119</v>
      </c>
      <c r="B63" s="42">
        <v>365</v>
      </c>
      <c r="C63" s="49">
        <v>521.73429999999996</v>
      </c>
      <c r="D63" s="46">
        <f>C63/B63</f>
        <v>1.4294090410958904</v>
      </c>
      <c r="E63" s="32">
        <f>C63/F63</f>
        <v>1.1416505470459517</v>
      </c>
      <c r="F63" s="43">
        <v>457</v>
      </c>
    </row>
    <row r="64" spans="1:6">
      <c r="A64" s="47" t="s">
        <v>120</v>
      </c>
      <c r="B64" s="42"/>
      <c r="C64" s="49">
        <v>5</v>
      </c>
      <c r="D64" s="46"/>
      <c r="E64" s="32">
        <f>C64/F64</f>
        <v>0.38461538461538464</v>
      </c>
      <c r="F64" s="43">
        <v>13</v>
      </c>
    </row>
    <row r="65" spans="1:6">
      <c r="A65" s="47" t="s">
        <v>121</v>
      </c>
      <c r="B65" s="42"/>
      <c r="C65" s="49"/>
      <c r="D65" s="46"/>
      <c r="E65" s="32"/>
      <c r="F65" s="43">
        <v>0</v>
      </c>
    </row>
    <row r="66" spans="1:6">
      <c r="A66" s="47" t="s">
        <v>159</v>
      </c>
      <c r="B66" s="42"/>
      <c r="C66" s="49"/>
      <c r="D66" s="46"/>
      <c r="E66" s="32"/>
      <c r="F66" s="43">
        <v>0</v>
      </c>
    </row>
    <row r="67" spans="1:6">
      <c r="A67" s="47" t="s">
        <v>160</v>
      </c>
      <c r="B67" s="42">
        <v>116</v>
      </c>
      <c r="C67" s="49">
        <v>116.1</v>
      </c>
      <c r="D67" s="46">
        <f>C67/B67</f>
        <v>1.0008620689655172</v>
      </c>
      <c r="E67" s="32">
        <f>C67/F67</f>
        <v>1.0008620689655172</v>
      </c>
      <c r="F67" s="43">
        <v>116</v>
      </c>
    </row>
    <row r="68" spans="1:6">
      <c r="A68" s="47" t="s">
        <v>161</v>
      </c>
      <c r="B68" s="42"/>
      <c r="C68" s="49"/>
      <c r="D68" s="46"/>
      <c r="E68" s="32"/>
      <c r="F68" s="43">
        <v>0</v>
      </c>
    </row>
    <row r="69" spans="1:6">
      <c r="A69" s="47" t="s">
        <v>162</v>
      </c>
      <c r="B69" s="42"/>
      <c r="C69" s="45"/>
      <c r="D69" s="46"/>
      <c r="E69" s="32"/>
      <c r="F69" s="43">
        <v>0</v>
      </c>
    </row>
    <row r="70" spans="1:6">
      <c r="A70" s="47" t="s">
        <v>163</v>
      </c>
      <c r="B70" s="15"/>
      <c r="C70" s="50"/>
      <c r="D70" s="46"/>
      <c r="E70" s="32"/>
      <c r="F70" s="43">
        <v>0</v>
      </c>
    </row>
    <row r="71" spans="1:6">
      <c r="A71" s="47" t="s">
        <v>128</v>
      </c>
      <c r="B71" s="15">
        <v>163</v>
      </c>
      <c r="C71" s="50">
        <v>204.15280000000001</v>
      </c>
      <c r="D71" s="46">
        <f>C71/B71</f>
        <v>1.2524711656441718</v>
      </c>
      <c r="E71" s="32">
        <f>C71/F71</f>
        <v>1.0363086294416244</v>
      </c>
      <c r="F71" s="43">
        <v>197</v>
      </c>
    </row>
    <row r="72" spans="1:6">
      <c r="A72" s="47" t="s">
        <v>164</v>
      </c>
      <c r="B72" s="15">
        <v>258</v>
      </c>
      <c r="C72" s="50">
        <v>138.08000000000001</v>
      </c>
      <c r="D72" s="46">
        <f>C72/B72</f>
        <v>0.53519379844961246</v>
      </c>
      <c r="E72" s="32">
        <f>C72/F72</f>
        <v>1.0872440944881892</v>
      </c>
      <c r="F72" s="43">
        <v>127</v>
      </c>
    </row>
    <row r="73" spans="1:6">
      <c r="A73" s="44" t="s">
        <v>165</v>
      </c>
      <c r="B73" s="15">
        <v>3202</v>
      </c>
      <c r="C73" s="50">
        <v>2027.3430000000001</v>
      </c>
      <c r="D73" s="46">
        <f>C73/B73</f>
        <v>0.63314896939412868</v>
      </c>
      <c r="E73" s="32">
        <f>C73/F73</f>
        <v>0.8667563061137239</v>
      </c>
      <c r="F73" s="43">
        <v>2339</v>
      </c>
    </row>
    <row r="74" spans="1:6">
      <c r="A74" s="47" t="s">
        <v>119</v>
      </c>
      <c r="B74" s="15"/>
      <c r="C74" s="50">
        <v>210.85120000000001</v>
      </c>
      <c r="D74" s="46"/>
      <c r="E74" s="32">
        <f>C74/F74</f>
        <v>0.6507753086419753</v>
      </c>
      <c r="F74" s="43">
        <v>324</v>
      </c>
    </row>
    <row r="75" spans="1:6">
      <c r="A75" s="47" t="s">
        <v>120</v>
      </c>
      <c r="B75" s="15"/>
      <c r="C75" s="50"/>
      <c r="D75" s="46"/>
      <c r="E75" s="32"/>
      <c r="F75" s="43">
        <v>17</v>
      </c>
    </row>
    <row r="76" spans="1:6">
      <c r="A76" s="47" t="s">
        <v>121</v>
      </c>
      <c r="B76" s="15"/>
      <c r="C76" s="50"/>
      <c r="D76" s="46"/>
      <c r="E76" s="32"/>
      <c r="F76" s="43">
        <v>0</v>
      </c>
    </row>
    <row r="77" spans="1:6">
      <c r="A77" s="47" t="s">
        <v>166</v>
      </c>
      <c r="B77" s="15"/>
      <c r="C77" s="50"/>
      <c r="D77" s="46"/>
      <c r="E77" s="32"/>
      <c r="F77" s="43">
        <v>0</v>
      </c>
    </row>
    <row r="78" spans="1:6">
      <c r="A78" s="47" t="s">
        <v>167</v>
      </c>
      <c r="B78" s="15"/>
      <c r="C78" s="50"/>
      <c r="D78" s="46"/>
      <c r="E78" s="32"/>
      <c r="F78" s="43">
        <v>0</v>
      </c>
    </row>
    <row r="79" spans="1:6">
      <c r="A79" s="47" t="s">
        <v>168</v>
      </c>
      <c r="B79" s="15">
        <v>350</v>
      </c>
      <c r="C79" s="50">
        <v>350</v>
      </c>
      <c r="D79" s="46">
        <f>C79/B79</f>
        <v>1</v>
      </c>
      <c r="E79" s="32">
        <f>C79/F79</f>
        <v>0.94594594594594594</v>
      </c>
      <c r="F79" s="43">
        <v>370</v>
      </c>
    </row>
    <row r="80" spans="1:6">
      <c r="A80" s="47" t="s">
        <v>169</v>
      </c>
      <c r="B80" s="15"/>
      <c r="C80" s="50"/>
      <c r="D80" s="46"/>
      <c r="E80" s="32"/>
      <c r="F80" s="43">
        <v>0</v>
      </c>
    </row>
    <row r="81" spans="1:6">
      <c r="A81" s="47" t="s">
        <v>170</v>
      </c>
      <c r="B81" s="15"/>
      <c r="C81" s="50"/>
      <c r="D81" s="46"/>
      <c r="E81" s="32"/>
      <c r="F81" s="43">
        <v>0</v>
      </c>
    </row>
    <row r="82" spans="1:6">
      <c r="A82" s="47" t="s">
        <v>162</v>
      </c>
      <c r="B82" s="15"/>
      <c r="C82" s="50"/>
      <c r="D82" s="46"/>
      <c r="E82" s="32"/>
      <c r="F82" s="43">
        <v>0</v>
      </c>
    </row>
    <row r="83" spans="1:6">
      <c r="A83" s="47" t="s">
        <v>128</v>
      </c>
      <c r="B83" s="15"/>
      <c r="C83" s="50"/>
      <c r="D83" s="46"/>
      <c r="E83" s="32"/>
      <c r="F83" s="43">
        <v>0</v>
      </c>
    </row>
    <row r="84" spans="1:6">
      <c r="A84" s="47" t="s">
        <v>171</v>
      </c>
      <c r="B84" s="15">
        <v>2852</v>
      </c>
      <c r="C84" s="50">
        <v>1466.4918</v>
      </c>
      <c r="D84" s="46">
        <f>C84/B84</f>
        <v>0.51419768583450209</v>
      </c>
      <c r="E84" s="32">
        <f>C84/F84</f>
        <v>0.9013471419791026</v>
      </c>
      <c r="F84" s="43">
        <v>1627</v>
      </c>
    </row>
    <row r="85" spans="1:6">
      <c r="A85" s="44" t="s">
        <v>172</v>
      </c>
      <c r="B85" s="15">
        <v>317</v>
      </c>
      <c r="C85" s="50">
        <v>458.17939999999999</v>
      </c>
      <c r="D85" s="46">
        <f>C85/B85</f>
        <v>1.445360883280757</v>
      </c>
      <c r="E85" s="32">
        <f>C85/F85</f>
        <v>1.09350692124105</v>
      </c>
      <c r="F85" s="43">
        <v>419</v>
      </c>
    </row>
    <row r="86" spans="1:6">
      <c r="A86" s="47" t="s">
        <v>119</v>
      </c>
      <c r="B86" s="15">
        <v>166</v>
      </c>
      <c r="C86" s="50">
        <v>244.15389999999999</v>
      </c>
      <c r="D86" s="46">
        <f>C86/B86</f>
        <v>1.470806626506024</v>
      </c>
      <c r="E86" s="32">
        <f>C86/F86</f>
        <v>1.0661742358078603</v>
      </c>
      <c r="F86" s="43">
        <v>229</v>
      </c>
    </row>
    <row r="87" spans="1:6">
      <c r="A87" s="47" t="s">
        <v>120</v>
      </c>
      <c r="B87" s="15"/>
      <c r="C87" s="50"/>
      <c r="D87" s="46"/>
      <c r="E87" s="32"/>
      <c r="F87" s="43">
        <v>0</v>
      </c>
    </row>
    <row r="88" spans="1:6">
      <c r="A88" s="47" t="s">
        <v>121</v>
      </c>
      <c r="B88" s="15"/>
      <c r="C88" s="50"/>
      <c r="D88" s="46"/>
      <c r="E88" s="32"/>
      <c r="F88" s="43">
        <v>0</v>
      </c>
    </row>
    <row r="89" spans="1:6">
      <c r="A89" s="47" t="s">
        <v>173</v>
      </c>
      <c r="B89" s="15">
        <v>31</v>
      </c>
      <c r="C89" s="50">
        <v>51</v>
      </c>
      <c r="D89" s="46">
        <f>C89/B89</f>
        <v>1.6451612903225807</v>
      </c>
      <c r="E89" s="32">
        <f>C89/F89</f>
        <v>1.6451612903225807</v>
      </c>
      <c r="F89" s="43">
        <v>31</v>
      </c>
    </row>
    <row r="90" spans="1:6">
      <c r="A90" s="47" t="s">
        <v>174</v>
      </c>
      <c r="B90" s="15"/>
      <c r="C90" s="50"/>
      <c r="D90" s="46"/>
      <c r="E90" s="32"/>
      <c r="F90" s="43">
        <v>0</v>
      </c>
    </row>
    <row r="91" spans="1:6">
      <c r="A91" s="47" t="s">
        <v>162</v>
      </c>
      <c r="B91" s="15"/>
      <c r="C91" s="50"/>
      <c r="D91" s="46"/>
      <c r="E91" s="32"/>
      <c r="F91" s="43">
        <v>0</v>
      </c>
    </row>
    <row r="92" spans="1:6">
      <c r="A92" s="47" t="s">
        <v>128</v>
      </c>
      <c r="B92" s="15">
        <v>90</v>
      </c>
      <c r="C92" s="50">
        <v>117.9755</v>
      </c>
      <c r="D92" s="46">
        <f>C92/B92</f>
        <v>1.3108388888888889</v>
      </c>
      <c r="E92" s="32">
        <f>C92/F92</f>
        <v>1.1129764150943395</v>
      </c>
      <c r="F92" s="43">
        <v>106</v>
      </c>
    </row>
    <row r="93" spans="1:6">
      <c r="A93" s="47" t="s">
        <v>175</v>
      </c>
      <c r="B93" s="15">
        <v>30</v>
      </c>
      <c r="C93" s="50">
        <v>45.05</v>
      </c>
      <c r="D93" s="46">
        <f>C93/B93</f>
        <v>1.5016666666666665</v>
      </c>
      <c r="E93" s="32">
        <f>C93/F93</f>
        <v>0.85</v>
      </c>
      <c r="F93" s="43">
        <v>53</v>
      </c>
    </row>
    <row r="94" spans="1:6">
      <c r="A94" s="44" t="s">
        <v>176</v>
      </c>
      <c r="B94" s="15"/>
      <c r="C94" s="50">
        <v>0</v>
      </c>
      <c r="D94" s="46"/>
      <c r="E94" s="32"/>
      <c r="F94" s="43">
        <v>0</v>
      </c>
    </row>
    <row r="95" spans="1:6">
      <c r="A95" s="47" t="s">
        <v>119</v>
      </c>
      <c r="B95" s="15"/>
      <c r="C95" s="50"/>
      <c r="D95" s="46"/>
      <c r="E95" s="32"/>
      <c r="F95" s="43">
        <v>0</v>
      </c>
    </row>
    <row r="96" spans="1:6">
      <c r="A96" s="47" t="s">
        <v>120</v>
      </c>
      <c r="B96" s="15"/>
      <c r="C96" s="50"/>
      <c r="D96" s="46"/>
      <c r="E96" s="32"/>
      <c r="F96" s="43">
        <v>0</v>
      </c>
    </row>
    <row r="97" spans="1:6">
      <c r="A97" s="47" t="s">
        <v>121</v>
      </c>
      <c r="B97" s="15"/>
      <c r="C97" s="50"/>
      <c r="D97" s="46"/>
      <c r="E97" s="32"/>
      <c r="F97" s="43">
        <v>0</v>
      </c>
    </row>
    <row r="98" spans="1:6">
      <c r="A98" s="47" t="s">
        <v>177</v>
      </c>
      <c r="B98" s="15"/>
      <c r="C98" s="50"/>
      <c r="D98" s="46"/>
      <c r="E98" s="32"/>
      <c r="F98" s="43">
        <v>0</v>
      </c>
    </row>
    <row r="99" spans="1:6">
      <c r="A99" s="47" t="s">
        <v>178</v>
      </c>
      <c r="B99" s="15"/>
      <c r="C99" s="50"/>
      <c r="D99" s="46"/>
      <c r="E99" s="32"/>
      <c r="F99" s="43">
        <v>0</v>
      </c>
    </row>
    <row r="100" spans="1:6">
      <c r="A100" s="47" t="s">
        <v>179</v>
      </c>
      <c r="B100" s="15"/>
      <c r="C100" s="50"/>
      <c r="D100" s="46"/>
      <c r="E100" s="32"/>
      <c r="F100" s="43">
        <v>0</v>
      </c>
    </row>
    <row r="101" spans="1:6">
      <c r="A101" s="47" t="s">
        <v>162</v>
      </c>
      <c r="B101" s="15"/>
      <c r="C101" s="50"/>
      <c r="D101" s="46"/>
      <c r="E101" s="32"/>
      <c r="F101" s="43">
        <v>0</v>
      </c>
    </row>
    <row r="102" spans="1:6">
      <c r="A102" s="47" t="s">
        <v>128</v>
      </c>
      <c r="B102" s="15"/>
      <c r="C102" s="50"/>
      <c r="D102" s="46"/>
      <c r="E102" s="32"/>
      <c r="F102" s="43">
        <v>0</v>
      </c>
    </row>
    <row r="103" spans="1:6">
      <c r="A103" s="47" t="s">
        <v>180</v>
      </c>
      <c r="B103" s="15"/>
      <c r="C103" s="50"/>
      <c r="D103" s="46"/>
      <c r="E103" s="32"/>
      <c r="F103" s="43">
        <v>0</v>
      </c>
    </row>
    <row r="104" spans="1:6">
      <c r="A104" s="44" t="s">
        <v>181</v>
      </c>
      <c r="B104" s="15">
        <v>566</v>
      </c>
      <c r="C104" s="50">
        <v>127.19799999999999</v>
      </c>
      <c r="D104" s="46">
        <f>C104/B104</f>
        <v>0.22473144876325088</v>
      </c>
      <c r="E104" s="32">
        <f>C104/F104</f>
        <v>0.37744213649851632</v>
      </c>
      <c r="F104" s="43">
        <v>337</v>
      </c>
    </row>
    <row r="105" spans="1:6">
      <c r="A105" s="47" t="s">
        <v>119</v>
      </c>
      <c r="B105" s="15"/>
      <c r="C105" s="50"/>
      <c r="D105" s="46"/>
      <c r="E105" s="32"/>
      <c r="F105" s="43">
        <v>196</v>
      </c>
    </row>
    <row r="106" spans="1:6">
      <c r="A106" s="47" t="s">
        <v>120</v>
      </c>
      <c r="B106" s="15"/>
      <c r="C106" s="50"/>
      <c r="D106" s="46"/>
      <c r="E106" s="32"/>
      <c r="F106" s="43">
        <v>0</v>
      </c>
    </row>
    <row r="107" spans="1:6">
      <c r="A107" s="47" t="s">
        <v>121</v>
      </c>
      <c r="B107" s="15"/>
      <c r="C107" s="50"/>
      <c r="D107" s="46"/>
      <c r="E107" s="32"/>
      <c r="F107" s="43">
        <v>0</v>
      </c>
    </row>
    <row r="108" spans="1:6">
      <c r="A108" s="47" t="s">
        <v>182</v>
      </c>
      <c r="B108" s="15"/>
      <c r="C108" s="50"/>
      <c r="D108" s="46"/>
      <c r="E108" s="32"/>
      <c r="F108" s="43">
        <v>0</v>
      </c>
    </row>
    <row r="109" spans="1:6">
      <c r="A109" s="47" t="s">
        <v>183</v>
      </c>
      <c r="B109" s="15"/>
      <c r="C109" s="50"/>
      <c r="D109" s="46"/>
      <c r="E109" s="32"/>
      <c r="F109" s="43">
        <v>0</v>
      </c>
    </row>
    <row r="110" spans="1:6">
      <c r="A110" s="47" t="s">
        <v>184</v>
      </c>
      <c r="B110" s="15">
        <v>5</v>
      </c>
      <c r="C110" s="50">
        <v>16.437999999999999</v>
      </c>
      <c r="D110" s="46">
        <f>C110/B110</f>
        <v>3.2875999999999999</v>
      </c>
      <c r="E110" s="32">
        <f>C110/F110</f>
        <v>1.0958666666666665</v>
      </c>
      <c r="F110" s="43">
        <v>15</v>
      </c>
    </row>
    <row r="111" spans="1:6">
      <c r="A111" s="47" t="s">
        <v>185</v>
      </c>
      <c r="B111" s="15"/>
      <c r="C111" s="50"/>
      <c r="D111" s="46"/>
      <c r="E111" s="32"/>
      <c r="F111" s="43">
        <v>0</v>
      </c>
    </row>
    <row r="112" spans="1:6">
      <c r="A112" s="47" t="s">
        <v>186</v>
      </c>
      <c r="B112" s="15"/>
      <c r="C112" s="50">
        <v>50</v>
      </c>
      <c r="D112" s="46"/>
      <c r="E112" s="32"/>
      <c r="F112" s="43">
        <v>0</v>
      </c>
    </row>
    <row r="113" spans="1:6">
      <c r="A113" s="47" t="s">
        <v>187</v>
      </c>
      <c r="B113" s="15"/>
      <c r="C113" s="50"/>
      <c r="D113" s="46"/>
      <c r="E113" s="32"/>
      <c r="F113" s="43">
        <v>0</v>
      </c>
    </row>
    <row r="114" spans="1:6">
      <c r="A114" s="47" t="s">
        <v>188</v>
      </c>
      <c r="B114" s="15">
        <v>28</v>
      </c>
      <c r="C114" s="50">
        <v>27.56</v>
      </c>
      <c r="D114" s="46">
        <f>C114/B114</f>
        <v>0.98428571428571421</v>
      </c>
      <c r="E114" s="32">
        <f>C114/F114</f>
        <v>2.2966666666666664</v>
      </c>
      <c r="F114" s="43">
        <v>12</v>
      </c>
    </row>
    <row r="115" spans="1:6">
      <c r="A115" s="47" t="s">
        <v>189</v>
      </c>
      <c r="B115" s="15"/>
      <c r="C115" s="50"/>
      <c r="D115" s="46"/>
      <c r="E115" s="32"/>
      <c r="F115" s="43">
        <v>0</v>
      </c>
    </row>
    <row r="116" spans="1:6">
      <c r="A116" s="47" t="s">
        <v>190</v>
      </c>
      <c r="B116" s="15"/>
      <c r="C116" s="50"/>
      <c r="D116" s="46"/>
      <c r="E116" s="32"/>
      <c r="F116" s="43">
        <v>0</v>
      </c>
    </row>
    <row r="117" spans="1:6">
      <c r="A117" s="47" t="s">
        <v>128</v>
      </c>
      <c r="B117" s="15"/>
      <c r="C117" s="50"/>
      <c r="D117" s="46"/>
      <c r="E117" s="32"/>
      <c r="F117" s="43">
        <v>0</v>
      </c>
    </row>
    <row r="118" spans="1:6">
      <c r="A118" s="47" t="s">
        <v>191</v>
      </c>
      <c r="B118" s="15">
        <v>533</v>
      </c>
      <c r="C118" s="50">
        <v>33.200000000000003</v>
      </c>
      <c r="D118" s="46">
        <f>C118/B118</f>
        <v>6.2288930581613514E-2</v>
      </c>
      <c r="E118" s="32">
        <f>C118/F118</f>
        <v>0.29122807017543861</v>
      </c>
      <c r="F118" s="43">
        <v>114</v>
      </c>
    </row>
    <row r="119" spans="1:6">
      <c r="A119" s="44" t="s">
        <v>192</v>
      </c>
      <c r="B119" s="15">
        <v>693</v>
      </c>
      <c r="C119" s="50">
        <v>900.63199999999995</v>
      </c>
      <c r="D119" s="46">
        <f>C119/B119</f>
        <v>1.2996132756132754</v>
      </c>
      <c r="E119" s="32">
        <f>C119/F119</f>
        <v>1.0983317073170731</v>
      </c>
      <c r="F119" s="43">
        <v>820</v>
      </c>
    </row>
    <row r="120" spans="1:6">
      <c r="A120" s="47" t="s">
        <v>119</v>
      </c>
      <c r="B120" s="15">
        <v>623</v>
      </c>
      <c r="C120" s="50">
        <v>780.63199999999995</v>
      </c>
      <c r="D120" s="46">
        <f>C120/B120</f>
        <v>1.2530208667736757</v>
      </c>
      <c r="E120" s="32">
        <f>C120/F120</f>
        <v>1.069358904109589</v>
      </c>
      <c r="F120" s="43">
        <v>730</v>
      </c>
    </row>
    <row r="121" spans="1:6">
      <c r="A121" s="47" t="s">
        <v>120</v>
      </c>
      <c r="B121" s="15"/>
      <c r="C121" s="50"/>
      <c r="D121" s="46"/>
      <c r="E121" s="32"/>
      <c r="F121" s="43">
        <v>0</v>
      </c>
    </row>
    <row r="122" spans="1:6">
      <c r="A122" s="47" t="s">
        <v>121</v>
      </c>
      <c r="B122" s="15"/>
      <c r="C122" s="50"/>
      <c r="D122" s="46"/>
      <c r="E122" s="32"/>
      <c r="F122" s="43">
        <v>0</v>
      </c>
    </row>
    <row r="123" spans="1:6">
      <c r="A123" s="47" t="s">
        <v>193</v>
      </c>
      <c r="B123" s="15"/>
      <c r="C123" s="50"/>
      <c r="D123" s="46"/>
      <c r="E123" s="32"/>
      <c r="F123" s="43">
        <v>0</v>
      </c>
    </row>
    <row r="124" spans="1:6">
      <c r="A124" s="47" t="s">
        <v>194</v>
      </c>
      <c r="B124" s="15"/>
      <c r="C124" s="50"/>
      <c r="D124" s="46"/>
      <c r="E124" s="32"/>
      <c r="F124" s="43">
        <v>0</v>
      </c>
    </row>
    <row r="125" spans="1:6">
      <c r="A125" s="47" t="s">
        <v>195</v>
      </c>
      <c r="B125" s="15"/>
      <c r="C125" s="50"/>
      <c r="D125" s="46"/>
      <c r="E125" s="32"/>
      <c r="F125" s="43">
        <v>0</v>
      </c>
    </row>
    <row r="126" spans="1:6">
      <c r="A126" s="47" t="s">
        <v>128</v>
      </c>
      <c r="B126" s="15"/>
      <c r="C126" s="50"/>
      <c r="D126" s="46"/>
      <c r="E126" s="32"/>
      <c r="F126" s="43">
        <v>0</v>
      </c>
    </row>
    <row r="127" spans="1:6">
      <c r="A127" s="47" t="s">
        <v>196</v>
      </c>
      <c r="B127" s="15">
        <v>70</v>
      </c>
      <c r="C127" s="50">
        <v>120</v>
      </c>
      <c r="D127" s="46">
        <f>C127/B127</f>
        <v>1.7142857142857142</v>
      </c>
      <c r="E127" s="32">
        <f>C127/F127</f>
        <v>1.3333333333333333</v>
      </c>
      <c r="F127" s="43">
        <v>90</v>
      </c>
    </row>
    <row r="128" spans="1:6">
      <c r="A128" s="44" t="s">
        <v>197</v>
      </c>
      <c r="B128" s="15">
        <v>616</v>
      </c>
      <c r="C128" s="50">
        <v>858.25419999999997</v>
      </c>
      <c r="D128" s="46">
        <f>C128/B128</f>
        <v>1.3932698051948051</v>
      </c>
      <c r="E128" s="32">
        <f>C128/F128</f>
        <v>0.76289262222222221</v>
      </c>
      <c r="F128" s="43">
        <v>1125</v>
      </c>
    </row>
    <row r="129" spans="1:6">
      <c r="A129" s="47" t="s">
        <v>119</v>
      </c>
      <c r="B129" s="15">
        <v>493</v>
      </c>
      <c r="C129" s="50">
        <v>670.17240000000004</v>
      </c>
      <c r="D129" s="46">
        <f>C129/B129</f>
        <v>1.3593760649087221</v>
      </c>
      <c r="E129" s="32">
        <f>C129/F129</f>
        <v>1.0603993670886076</v>
      </c>
      <c r="F129" s="43">
        <v>632</v>
      </c>
    </row>
    <row r="130" spans="1:6">
      <c r="A130" s="47" t="s">
        <v>120</v>
      </c>
      <c r="B130" s="15"/>
      <c r="C130" s="50"/>
      <c r="D130" s="46"/>
      <c r="E130" s="32"/>
      <c r="F130" s="43">
        <v>0</v>
      </c>
    </row>
    <row r="131" spans="1:6">
      <c r="A131" s="47" t="s">
        <v>121</v>
      </c>
      <c r="B131" s="15"/>
      <c r="C131" s="50"/>
      <c r="D131" s="46"/>
      <c r="E131" s="32"/>
      <c r="F131" s="43">
        <v>0</v>
      </c>
    </row>
    <row r="132" spans="1:6">
      <c r="A132" s="47" t="s">
        <v>198</v>
      </c>
      <c r="B132" s="15"/>
      <c r="C132" s="50"/>
      <c r="D132" s="46"/>
      <c r="E132" s="32"/>
      <c r="F132" s="43">
        <v>0</v>
      </c>
    </row>
    <row r="133" spans="1:6">
      <c r="A133" s="47" t="s">
        <v>199</v>
      </c>
      <c r="B133" s="15"/>
      <c r="C133" s="50"/>
      <c r="D133" s="46"/>
      <c r="E133" s="32"/>
      <c r="F133" s="43">
        <v>0</v>
      </c>
    </row>
    <row r="134" spans="1:6">
      <c r="A134" s="47" t="s">
        <v>200</v>
      </c>
      <c r="B134" s="15"/>
      <c r="C134" s="50"/>
      <c r="D134" s="46"/>
      <c r="E134" s="32"/>
      <c r="F134" s="43">
        <v>0</v>
      </c>
    </row>
    <row r="135" spans="1:6">
      <c r="A135" s="47" t="s">
        <v>201</v>
      </c>
      <c r="B135" s="15"/>
      <c r="C135" s="50"/>
      <c r="D135" s="46"/>
      <c r="E135" s="32"/>
      <c r="F135" s="43">
        <v>0</v>
      </c>
    </row>
    <row r="136" spans="1:6">
      <c r="A136" s="47" t="s">
        <v>202</v>
      </c>
      <c r="B136" s="15">
        <v>23</v>
      </c>
      <c r="C136" s="50">
        <v>23.4</v>
      </c>
      <c r="D136" s="46">
        <f>C136/B136</f>
        <v>1.017391304347826</v>
      </c>
      <c r="E136" s="32">
        <f>C136/F136</f>
        <v>0.89999999999999991</v>
      </c>
      <c r="F136" s="43">
        <v>26</v>
      </c>
    </row>
    <row r="137" spans="1:6">
      <c r="A137" s="47" t="s">
        <v>128</v>
      </c>
      <c r="B137" s="15"/>
      <c r="C137" s="50"/>
      <c r="D137" s="46"/>
      <c r="E137" s="32"/>
      <c r="F137" s="43">
        <v>0</v>
      </c>
    </row>
    <row r="138" spans="1:6">
      <c r="A138" s="47" t="s">
        <v>203</v>
      </c>
      <c r="B138" s="15">
        <v>100</v>
      </c>
      <c r="C138" s="50">
        <v>164.68180000000001</v>
      </c>
      <c r="D138" s="46">
        <f>C138/B138</f>
        <v>1.6468180000000001</v>
      </c>
      <c r="E138" s="32">
        <f>C138/F138</f>
        <v>0.35339442060085841</v>
      </c>
      <c r="F138" s="43">
        <v>466</v>
      </c>
    </row>
    <row r="139" spans="1:6">
      <c r="A139" s="44" t="s">
        <v>204</v>
      </c>
      <c r="B139" s="15"/>
      <c r="C139" s="50">
        <v>0</v>
      </c>
      <c r="D139" s="46"/>
      <c r="E139" s="32"/>
      <c r="F139" s="43">
        <v>0</v>
      </c>
    </row>
    <row r="140" spans="1:6">
      <c r="A140" s="47" t="s">
        <v>119</v>
      </c>
      <c r="B140" s="15"/>
      <c r="C140" s="50"/>
      <c r="D140" s="46"/>
      <c r="E140" s="32"/>
      <c r="F140" s="43">
        <v>0</v>
      </c>
    </row>
    <row r="141" spans="1:6">
      <c r="A141" s="47" t="s">
        <v>120</v>
      </c>
      <c r="B141" s="15"/>
      <c r="C141" s="50"/>
      <c r="D141" s="46"/>
      <c r="E141" s="32"/>
      <c r="F141" s="43">
        <v>0</v>
      </c>
    </row>
    <row r="142" spans="1:6">
      <c r="A142" s="47" t="s">
        <v>121</v>
      </c>
      <c r="B142" s="15"/>
      <c r="C142" s="50"/>
      <c r="D142" s="46"/>
      <c r="E142" s="32"/>
      <c r="F142" s="43">
        <v>0</v>
      </c>
    </row>
    <row r="143" spans="1:6">
      <c r="A143" s="47" t="s">
        <v>205</v>
      </c>
      <c r="B143" s="15"/>
      <c r="C143" s="50"/>
      <c r="D143" s="46"/>
      <c r="E143" s="32"/>
      <c r="F143" s="43">
        <v>0</v>
      </c>
    </row>
    <row r="144" spans="1:6">
      <c r="A144" s="47" t="s">
        <v>206</v>
      </c>
      <c r="B144" s="15"/>
      <c r="C144" s="50"/>
      <c r="D144" s="46"/>
      <c r="E144" s="32"/>
      <c r="F144" s="43">
        <v>0</v>
      </c>
    </row>
    <row r="145" spans="1:6">
      <c r="A145" s="47" t="s">
        <v>207</v>
      </c>
      <c r="B145" s="15"/>
      <c r="C145" s="50"/>
      <c r="D145" s="46"/>
      <c r="E145" s="32"/>
      <c r="F145" s="43">
        <v>0</v>
      </c>
    </row>
    <row r="146" spans="1:6">
      <c r="A146" s="47" t="s">
        <v>208</v>
      </c>
      <c r="B146" s="15"/>
      <c r="C146" s="50"/>
      <c r="D146" s="46"/>
      <c r="E146" s="32"/>
      <c r="F146" s="43">
        <v>0</v>
      </c>
    </row>
    <row r="147" spans="1:6">
      <c r="A147" s="47" t="s">
        <v>209</v>
      </c>
      <c r="B147" s="15"/>
      <c r="C147" s="50"/>
      <c r="D147" s="46"/>
      <c r="E147" s="32"/>
      <c r="F147" s="43">
        <v>0</v>
      </c>
    </row>
    <row r="148" spans="1:6">
      <c r="A148" s="47" t="s">
        <v>210</v>
      </c>
      <c r="B148" s="15"/>
      <c r="C148" s="50"/>
      <c r="D148" s="46"/>
      <c r="E148" s="32"/>
      <c r="F148" s="43">
        <v>0</v>
      </c>
    </row>
    <row r="149" spans="1:6">
      <c r="A149" s="47" t="s">
        <v>128</v>
      </c>
      <c r="B149" s="15"/>
      <c r="C149" s="50"/>
      <c r="D149" s="46"/>
      <c r="E149" s="32"/>
      <c r="F149" s="43">
        <v>0</v>
      </c>
    </row>
    <row r="150" spans="1:6">
      <c r="A150" s="47" t="s">
        <v>211</v>
      </c>
      <c r="B150" s="15"/>
      <c r="C150" s="50"/>
      <c r="D150" s="46"/>
      <c r="E150" s="32"/>
      <c r="F150" s="43">
        <v>0</v>
      </c>
    </row>
    <row r="151" spans="1:6">
      <c r="A151" s="44" t="s">
        <v>212</v>
      </c>
      <c r="B151" s="15">
        <v>4421</v>
      </c>
      <c r="C151" s="50">
        <v>3049.7489</v>
      </c>
      <c r="D151" s="46">
        <f>C151/B151</f>
        <v>0.68983236824247907</v>
      </c>
      <c r="E151" s="32">
        <f>C151/F151</f>
        <v>1.5688008744855968</v>
      </c>
      <c r="F151" s="43">
        <v>1944</v>
      </c>
    </row>
    <row r="152" spans="1:6">
      <c r="A152" s="47" t="s">
        <v>119</v>
      </c>
      <c r="B152" s="15">
        <v>1940</v>
      </c>
      <c r="C152" s="50">
        <v>2491.6624000000002</v>
      </c>
      <c r="D152" s="46">
        <f>C152/B152</f>
        <v>1.2843620618556701</v>
      </c>
      <c r="E152" s="32">
        <f>C152/F152</f>
        <v>2.109790347163421</v>
      </c>
      <c r="F152" s="43">
        <v>1181</v>
      </c>
    </row>
    <row r="153" spans="1:6">
      <c r="A153" s="47" t="s">
        <v>120</v>
      </c>
      <c r="B153" s="15"/>
      <c r="C153" s="50"/>
      <c r="D153" s="46"/>
      <c r="E153" s="32"/>
      <c r="F153" s="43">
        <v>0</v>
      </c>
    </row>
    <row r="154" spans="1:6">
      <c r="A154" s="47" t="s">
        <v>121</v>
      </c>
      <c r="B154" s="15"/>
      <c r="C154" s="50"/>
      <c r="D154" s="46"/>
      <c r="E154" s="32"/>
      <c r="F154" s="43">
        <v>0</v>
      </c>
    </row>
    <row r="155" spans="1:6">
      <c r="A155" s="47" t="s">
        <v>213</v>
      </c>
      <c r="B155" s="15">
        <v>110</v>
      </c>
      <c r="C155" s="50">
        <v>110</v>
      </c>
      <c r="D155" s="46">
        <f>C155/B155</f>
        <v>1</v>
      </c>
      <c r="E155" s="32">
        <f>C155/F155</f>
        <v>0.30640668523676878</v>
      </c>
      <c r="F155" s="43">
        <v>359</v>
      </c>
    </row>
    <row r="156" spans="1:6">
      <c r="A156" s="47" t="s">
        <v>214</v>
      </c>
      <c r="B156" s="15">
        <v>603</v>
      </c>
      <c r="C156" s="50">
        <v>123</v>
      </c>
      <c r="D156" s="46">
        <f>C156/B156</f>
        <v>0.20398009950248755</v>
      </c>
      <c r="E156" s="32"/>
      <c r="F156" s="43">
        <v>0</v>
      </c>
    </row>
    <row r="157" spans="1:6">
      <c r="A157" s="47" t="s">
        <v>215</v>
      </c>
      <c r="B157" s="15">
        <v>65</v>
      </c>
      <c r="C157" s="50">
        <v>65</v>
      </c>
      <c r="D157" s="46">
        <f>C157/B157</f>
        <v>1</v>
      </c>
      <c r="E157" s="32">
        <f>C157/F157</f>
        <v>1.8571428571428572</v>
      </c>
      <c r="F157" s="43">
        <v>35</v>
      </c>
    </row>
    <row r="158" spans="1:6">
      <c r="A158" s="47" t="s">
        <v>162</v>
      </c>
      <c r="B158" s="15">
        <v>5</v>
      </c>
      <c r="C158" s="50">
        <v>5</v>
      </c>
      <c r="D158" s="46">
        <f>C158/B158</f>
        <v>1</v>
      </c>
      <c r="E158" s="32"/>
      <c r="F158" s="43">
        <v>0</v>
      </c>
    </row>
    <row r="159" spans="1:6">
      <c r="A159" s="47" t="s">
        <v>128</v>
      </c>
      <c r="B159" s="15"/>
      <c r="C159" s="50"/>
      <c r="D159" s="46"/>
      <c r="E159" s="32"/>
      <c r="F159" s="43">
        <v>0</v>
      </c>
    </row>
    <row r="160" spans="1:6">
      <c r="A160" s="47" t="s">
        <v>216</v>
      </c>
      <c r="B160" s="15">
        <v>1699</v>
      </c>
      <c r="C160" s="50">
        <v>255.0865</v>
      </c>
      <c r="D160" s="46">
        <f>C160/B160</f>
        <v>0.15013919952913479</v>
      </c>
      <c r="E160" s="32">
        <f>C160/F160</f>
        <v>0.68942297297297295</v>
      </c>
      <c r="F160" s="43">
        <v>370</v>
      </c>
    </row>
    <row r="161" spans="1:6">
      <c r="A161" s="44" t="s">
        <v>217</v>
      </c>
      <c r="B161" s="15">
        <v>15</v>
      </c>
      <c r="C161" s="50">
        <v>21.9</v>
      </c>
      <c r="D161" s="46">
        <f>C161/B161</f>
        <v>1.46</v>
      </c>
      <c r="E161" s="32">
        <f>C161/F161</f>
        <v>6.3294797687861268E-2</v>
      </c>
      <c r="F161" s="43">
        <v>346</v>
      </c>
    </row>
    <row r="162" spans="1:6">
      <c r="A162" s="47" t="s">
        <v>119</v>
      </c>
      <c r="B162" s="15"/>
      <c r="C162" s="50"/>
      <c r="D162" s="46"/>
      <c r="E162" s="32"/>
      <c r="F162" s="43">
        <v>128</v>
      </c>
    </row>
    <row r="163" spans="1:6">
      <c r="A163" s="47" t="s">
        <v>120</v>
      </c>
      <c r="B163" s="15"/>
      <c r="C163" s="50"/>
      <c r="D163" s="46"/>
      <c r="E163" s="32"/>
      <c r="F163" s="43">
        <v>0</v>
      </c>
    </row>
    <row r="164" spans="1:6">
      <c r="A164" s="47" t="s">
        <v>121</v>
      </c>
      <c r="B164" s="15"/>
      <c r="C164" s="50"/>
      <c r="D164" s="46"/>
      <c r="E164" s="32"/>
      <c r="F164" s="43">
        <v>0</v>
      </c>
    </row>
    <row r="165" spans="1:6">
      <c r="A165" s="47" t="s">
        <v>218</v>
      </c>
      <c r="B165" s="15"/>
      <c r="C165" s="50"/>
      <c r="D165" s="46"/>
      <c r="E165" s="32"/>
      <c r="F165" s="43">
        <v>0</v>
      </c>
    </row>
    <row r="166" spans="1:6">
      <c r="A166" s="47" t="s">
        <v>219</v>
      </c>
      <c r="B166" s="15"/>
      <c r="C166" s="50"/>
      <c r="D166" s="46"/>
      <c r="E166" s="32"/>
      <c r="F166" s="43">
        <v>0</v>
      </c>
    </row>
    <row r="167" spans="1:6">
      <c r="A167" s="47" t="s">
        <v>220</v>
      </c>
      <c r="B167" s="15">
        <v>15</v>
      </c>
      <c r="C167" s="50">
        <v>15</v>
      </c>
      <c r="D167" s="46">
        <f>C167/B167</f>
        <v>1</v>
      </c>
      <c r="E167" s="32">
        <f>C167/F167</f>
        <v>0.6</v>
      </c>
      <c r="F167" s="43">
        <v>25</v>
      </c>
    </row>
    <row r="168" spans="1:6">
      <c r="A168" s="47" t="s">
        <v>221</v>
      </c>
      <c r="B168" s="15"/>
      <c r="C168" s="50"/>
      <c r="D168" s="46"/>
      <c r="E168" s="32"/>
      <c r="F168" s="43">
        <v>0</v>
      </c>
    </row>
    <row r="169" spans="1:6">
      <c r="A169" s="47" t="s">
        <v>222</v>
      </c>
      <c r="B169" s="15"/>
      <c r="C169" s="50">
        <v>6.9</v>
      </c>
      <c r="D169" s="46"/>
      <c r="E169" s="32">
        <f>C169/F169</f>
        <v>0.86250000000000004</v>
      </c>
      <c r="F169" s="43">
        <v>8</v>
      </c>
    </row>
    <row r="170" spans="1:6">
      <c r="A170" s="47" t="s">
        <v>223</v>
      </c>
      <c r="B170" s="15"/>
      <c r="C170" s="50"/>
      <c r="D170" s="46"/>
      <c r="E170" s="32"/>
      <c r="F170" s="43">
        <v>0</v>
      </c>
    </row>
    <row r="171" spans="1:6">
      <c r="A171" s="47" t="s">
        <v>162</v>
      </c>
      <c r="B171" s="15"/>
      <c r="C171" s="50"/>
      <c r="D171" s="46"/>
      <c r="E171" s="32"/>
      <c r="F171" s="43">
        <v>0</v>
      </c>
    </row>
    <row r="172" spans="1:6">
      <c r="A172" s="47" t="s">
        <v>128</v>
      </c>
      <c r="B172" s="15"/>
      <c r="C172" s="50"/>
      <c r="D172" s="46"/>
      <c r="E172" s="32"/>
      <c r="F172" s="43">
        <v>0</v>
      </c>
    </row>
    <row r="173" spans="1:6">
      <c r="A173" s="47" t="s">
        <v>224</v>
      </c>
      <c r="B173" s="15"/>
      <c r="C173" s="50"/>
      <c r="D173" s="46"/>
      <c r="E173" s="32"/>
      <c r="F173" s="43">
        <v>186</v>
      </c>
    </row>
    <row r="174" spans="1:6">
      <c r="A174" s="44" t="s">
        <v>225</v>
      </c>
      <c r="B174" s="15">
        <v>56</v>
      </c>
      <c r="C174" s="50">
        <v>70.52</v>
      </c>
      <c r="D174" s="46">
        <f>C174/B174</f>
        <v>1.2592857142857141</v>
      </c>
      <c r="E174" s="32">
        <f>C174/F174</f>
        <v>1.2592857142857141</v>
      </c>
      <c r="F174" s="43">
        <v>56</v>
      </c>
    </row>
    <row r="175" spans="1:6">
      <c r="A175" s="47" t="s">
        <v>119</v>
      </c>
      <c r="B175" s="15">
        <v>6</v>
      </c>
      <c r="C175" s="50">
        <v>5.52</v>
      </c>
      <c r="D175" s="46">
        <f>C175/B175</f>
        <v>0.91999999999999993</v>
      </c>
      <c r="E175" s="32"/>
      <c r="F175" s="43">
        <v>0</v>
      </c>
    </row>
    <row r="176" spans="1:6">
      <c r="A176" s="47" t="s">
        <v>120</v>
      </c>
      <c r="B176" s="15"/>
      <c r="C176" s="50"/>
      <c r="D176" s="46"/>
      <c r="E176" s="32"/>
      <c r="F176" s="43">
        <v>0</v>
      </c>
    </row>
    <row r="177" spans="1:6">
      <c r="A177" s="47" t="s">
        <v>121</v>
      </c>
      <c r="B177" s="15"/>
      <c r="C177" s="50"/>
      <c r="D177" s="46"/>
      <c r="E177" s="32"/>
      <c r="F177" s="43">
        <v>0</v>
      </c>
    </row>
    <row r="178" spans="1:6">
      <c r="A178" s="47" t="s">
        <v>226</v>
      </c>
      <c r="B178" s="15">
        <v>50</v>
      </c>
      <c r="C178" s="50">
        <v>65</v>
      </c>
      <c r="D178" s="46">
        <f>C178/B178</f>
        <v>1.3</v>
      </c>
      <c r="E178" s="32">
        <f>C178/F178</f>
        <v>1.1607142857142858</v>
      </c>
      <c r="F178" s="43">
        <v>56</v>
      </c>
    </row>
    <row r="179" spans="1:6">
      <c r="A179" s="47" t="s">
        <v>128</v>
      </c>
      <c r="B179" s="15"/>
      <c r="C179" s="50"/>
      <c r="D179" s="46"/>
      <c r="E179" s="32"/>
      <c r="F179" s="43">
        <v>0</v>
      </c>
    </row>
    <row r="180" spans="1:6">
      <c r="A180" s="47" t="s">
        <v>227</v>
      </c>
      <c r="B180" s="15"/>
      <c r="C180" s="50"/>
      <c r="D180" s="46"/>
      <c r="E180" s="32"/>
      <c r="F180" s="43">
        <v>0</v>
      </c>
    </row>
    <row r="181" spans="1:6">
      <c r="A181" s="44" t="s">
        <v>228</v>
      </c>
      <c r="B181" s="15">
        <v>165</v>
      </c>
      <c r="C181" s="50">
        <v>188.8699</v>
      </c>
      <c r="D181" s="46">
        <f>C181/B181</f>
        <v>1.1446660606060606</v>
      </c>
      <c r="E181" s="32">
        <f>C181/F181</f>
        <v>0.4206456570155902</v>
      </c>
      <c r="F181" s="43">
        <v>449</v>
      </c>
    </row>
    <row r="182" spans="1:6">
      <c r="A182" s="47" t="s">
        <v>119</v>
      </c>
      <c r="B182" s="15">
        <v>24</v>
      </c>
      <c r="C182" s="50">
        <v>40.869900000000001</v>
      </c>
      <c r="D182" s="46">
        <f>C182/B182</f>
        <v>1.7029125000000001</v>
      </c>
      <c r="E182" s="32">
        <f>C182/F182</f>
        <v>1.318383870967742</v>
      </c>
      <c r="F182" s="43">
        <v>31</v>
      </c>
    </row>
    <row r="183" spans="1:6">
      <c r="A183" s="47" t="s">
        <v>120</v>
      </c>
      <c r="B183" s="15"/>
      <c r="C183" s="50"/>
      <c r="D183" s="46"/>
      <c r="E183" s="32"/>
      <c r="F183" s="43">
        <v>0</v>
      </c>
    </row>
    <row r="184" spans="1:6">
      <c r="A184" s="47" t="s">
        <v>121</v>
      </c>
      <c r="B184" s="15"/>
      <c r="C184" s="50"/>
      <c r="D184" s="46"/>
      <c r="E184" s="32"/>
      <c r="F184" s="43">
        <v>0</v>
      </c>
    </row>
    <row r="185" spans="1:6">
      <c r="A185" s="47" t="s">
        <v>229</v>
      </c>
      <c r="B185" s="15">
        <v>141</v>
      </c>
      <c r="C185" s="50">
        <v>148</v>
      </c>
      <c r="D185" s="46">
        <f>C185/B185</f>
        <v>1.0496453900709219</v>
      </c>
      <c r="E185" s="32">
        <f>C185/F185</f>
        <v>0.3532219570405728</v>
      </c>
      <c r="F185" s="43">
        <v>419</v>
      </c>
    </row>
    <row r="186" spans="1:6">
      <c r="A186" s="47" t="s">
        <v>128</v>
      </c>
      <c r="B186" s="15"/>
      <c r="C186" s="50"/>
      <c r="D186" s="46"/>
      <c r="E186" s="32"/>
      <c r="F186" s="43">
        <v>0</v>
      </c>
    </row>
    <row r="187" spans="1:6">
      <c r="A187" s="47" t="s">
        <v>230</v>
      </c>
      <c r="B187" s="15"/>
      <c r="C187" s="50"/>
      <c r="D187" s="46"/>
      <c r="E187" s="32"/>
      <c r="F187" s="43">
        <v>0</v>
      </c>
    </row>
    <row r="188" spans="1:6">
      <c r="A188" s="44" t="s">
        <v>231</v>
      </c>
      <c r="B188" s="15">
        <v>229</v>
      </c>
      <c r="C188" s="50">
        <v>279.79259999999999</v>
      </c>
      <c r="D188" s="46">
        <f>C188/B188</f>
        <v>1.2218017467248907</v>
      </c>
      <c r="E188" s="32">
        <f>C188/F188</f>
        <v>1.0324450184501845</v>
      </c>
      <c r="F188" s="43">
        <v>271</v>
      </c>
    </row>
    <row r="189" spans="1:6">
      <c r="A189" s="47" t="s">
        <v>119</v>
      </c>
      <c r="B189" s="15">
        <v>113</v>
      </c>
      <c r="C189" s="50">
        <v>156.05260000000001</v>
      </c>
      <c r="D189" s="46">
        <f>C189/B189</f>
        <v>1.3809964601769913</v>
      </c>
      <c r="E189" s="32">
        <f>C189/F189</f>
        <v>1.1067560283687945</v>
      </c>
      <c r="F189" s="43">
        <v>141</v>
      </c>
    </row>
    <row r="190" spans="1:6">
      <c r="A190" s="47" t="s">
        <v>120</v>
      </c>
      <c r="B190" s="15"/>
      <c r="C190" s="50"/>
      <c r="D190" s="46"/>
      <c r="E190" s="32"/>
      <c r="F190" s="43">
        <v>0</v>
      </c>
    </row>
    <row r="191" spans="1:6">
      <c r="A191" s="47" t="s">
        <v>121</v>
      </c>
      <c r="B191" s="15"/>
      <c r="C191" s="50"/>
      <c r="D191" s="46"/>
      <c r="E191" s="32"/>
      <c r="F191" s="43">
        <v>0</v>
      </c>
    </row>
    <row r="192" spans="1:6">
      <c r="A192" s="47" t="s">
        <v>232</v>
      </c>
      <c r="B192" s="15"/>
      <c r="C192" s="50"/>
      <c r="D192" s="46"/>
      <c r="E192" s="32"/>
      <c r="F192" s="43">
        <v>0</v>
      </c>
    </row>
    <row r="193" spans="1:6">
      <c r="A193" s="47" t="s">
        <v>233</v>
      </c>
      <c r="B193" s="15">
        <v>16</v>
      </c>
      <c r="C193" s="50">
        <v>22.04</v>
      </c>
      <c r="D193" s="46">
        <f>C193/B193</f>
        <v>1.3774999999999999</v>
      </c>
      <c r="E193" s="32">
        <f>C193/F193</f>
        <v>1.1599999999999999</v>
      </c>
      <c r="F193" s="43">
        <v>19</v>
      </c>
    </row>
    <row r="194" spans="1:6">
      <c r="A194" s="47" t="s">
        <v>234</v>
      </c>
      <c r="B194" s="15">
        <v>65</v>
      </c>
      <c r="C194" s="50">
        <v>66.7</v>
      </c>
      <c r="D194" s="46">
        <f>C194/B194</f>
        <v>1.0261538461538462</v>
      </c>
      <c r="E194" s="32">
        <f>C194/F194</f>
        <v>1.4191489361702128</v>
      </c>
      <c r="F194" s="43">
        <v>47</v>
      </c>
    </row>
    <row r="195" spans="1:6">
      <c r="A195" s="47" t="s">
        <v>128</v>
      </c>
      <c r="B195" s="15"/>
      <c r="C195" s="50"/>
      <c r="D195" s="46"/>
      <c r="E195" s="32"/>
      <c r="F195" s="43">
        <v>0</v>
      </c>
    </row>
    <row r="196" spans="1:6">
      <c r="A196" s="47" t="s">
        <v>235</v>
      </c>
      <c r="B196" s="15">
        <v>35</v>
      </c>
      <c r="C196" s="50">
        <v>35</v>
      </c>
      <c r="D196" s="46">
        <f>C196/B196</f>
        <v>1</v>
      </c>
      <c r="E196" s="32">
        <f>C196/F196</f>
        <v>0.546875</v>
      </c>
      <c r="F196" s="43">
        <v>64</v>
      </c>
    </row>
    <row r="197" spans="1:6">
      <c r="A197" s="44" t="s">
        <v>236</v>
      </c>
      <c r="B197" s="15">
        <v>169</v>
      </c>
      <c r="C197" s="50">
        <v>250.221</v>
      </c>
      <c r="D197" s="46">
        <f>C197/B197</f>
        <v>1.4805976331360946</v>
      </c>
      <c r="E197" s="32">
        <f>C197/F197</f>
        <v>1.3901166666666667</v>
      </c>
      <c r="F197" s="43">
        <v>180</v>
      </c>
    </row>
    <row r="198" spans="1:6">
      <c r="A198" s="47" t="s">
        <v>119</v>
      </c>
      <c r="B198" s="15">
        <v>75</v>
      </c>
      <c r="C198" s="50">
        <v>105.89100000000001</v>
      </c>
      <c r="D198" s="46">
        <f>C198/B198</f>
        <v>1.41188</v>
      </c>
      <c r="E198" s="32">
        <f>C198/F198</f>
        <v>1.2913536585365855</v>
      </c>
      <c r="F198" s="43">
        <v>82</v>
      </c>
    </row>
    <row r="199" spans="1:6">
      <c r="A199" s="47" t="s">
        <v>120</v>
      </c>
      <c r="B199" s="15"/>
      <c r="C199" s="50"/>
      <c r="D199" s="46"/>
      <c r="E199" s="32"/>
      <c r="F199" s="43">
        <v>0</v>
      </c>
    </row>
    <row r="200" spans="1:6">
      <c r="A200" s="47" t="s">
        <v>121</v>
      </c>
      <c r="B200" s="15"/>
      <c r="C200" s="50"/>
      <c r="D200" s="46"/>
      <c r="E200" s="32"/>
      <c r="F200" s="43">
        <v>0</v>
      </c>
    </row>
    <row r="201" spans="1:6">
      <c r="A201" s="47" t="s">
        <v>237</v>
      </c>
      <c r="B201" s="15">
        <v>21</v>
      </c>
      <c r="C201" s="50">
        <v>71</v>
      </c>
      <c r="D201" s="46">
        <f t="shared" ref="D201:D257" si="0">C201/B201</f>
        <v>3.3809523809523809</v>
      </c>
      <c r="E201" s="32">
        <f t="shared" ref="E201:E257" si="1">C201/F201</f>
        <v>2.84</v>
      </c>
      <c r="F201" s="43">
        <v>25</v>
      </c>
    </row>
    <row r="202" spans="1:6">
      <c r="A202" s="47" t="s">
        <v>238</v>
      </c>
      <c r="B202" s="15">
        <v>73</v>
      </c>
      <c r="C202" s="50">
        <v>73.33</v>
      </c>
      <c r="D202" s="46">
        <f t="shared" si="0"/>
        <v>1.0045205479452055</v>
      </c>
      <c r="E202" s="32">
        <f t="shared" si="1"/>
        <v>1.0045205479452055</v>
      </c>
      <c r="F202" s="43">
        <v>73</v>
      </c>
    </row>
    <row r="203" spans="1:6">
      <c r="A203" s="44" t="s">
        <v>239</v>
      </c>
      <c r="B203" s="15">
        <v>142</v>
      </c>
      <c r="C203" s="50">
        <v>163.13740000000001</v>
      </c>
      <c r="D203" s="46">
        <f t="shared" si="0"/>
        <v>1.1488549295774648</v>
      </c>
      <c r="E203" s="32">
        <f t="shared" si="1"/>
        <v>1.0662575163398693</v>
      </c>
      <c r="F203" s="43">
        <v>153</v>
      </c>
    </row>
    <row r="204" spans="1:6">
      <c r="A204" s="47" t="s">
        <v>119</v>
      </c>
      <c r="B204" s="15">
        <v>104</v>
      </c>
      <c r="C204" s="50">
        <v>121.6374</v>
      </c>
      <c r="D204" s="46">
        <f t="shared" si="0"/>
        <v>1.1695903846153846</v>
      </c>
      <c r="E204" s="32">
        <f t="shared" si="1"/>
        <v>1.0577165217391304</v>
      </c>
      <c r="F204" s="43">
        <v>115</v>
      </c>
    </row>
    <row r="205" spans="1:6">
      <c r="A205" s="47" t="s">
        <v>120</v>
      </c>
      <c r="B205" s="15"/>
      <c r="C205" s="50"/>
      <c r="D205" s="46"/>
      <c r="E205" s="32"/>
      <c r="F205" s="43">
        <v>0</v>
      </c>
    </row>
    <row r="206" spans="1:6">
      <c r="A206" s="47" t="s">
        <v>121</v>
      </c>
      <c r="B206" s="15"/>
      <c r="C206" s="50"/>
      <c r="D206" s="46"/>
      <c r="E206" s="32"/>
      <c r="F206" s="43">
        <v>0</v>
      </c>
    </row>
    <row r="207" spans="1:6">
      <c r="A207" s="47" t="s">
        <v>133</v>
      </c>
      <c r="B207" s="15">
        <v>38</v>
      </c>
      <c r="C207" s="50">
        <v>38</v>
      </c>
      <c r="D207" s="46">
        <f t="shared" si="0"/>
        <v>1</v>
      </c>
      <c r="E207" s="32">
        <f t="shared" si="1"/>
        <v>1</v>
      </c>
      <c r="F207" s="43">
        <v>38</v>
      </c>
    </row>
    <row r="208" spans="1:6">
      <c r="A208" s="47" t="s">
        <v>128</v>
      </c>
      <c r="B208" s="15"/>
      <c r="C208" s="50"/>
      <c r="D208" s="46"/>
      <c r="E208" s="32"/>
      <c r="F208" s="43">
        <v>0</v>
      </c>
    </row>
    <row r="209" spans="1:6">
      <c r="A209" s="47" t="s">
        <v>240</v>
      </c>
      <c r="B209" s="15"/>
      <c r="C209" s="50">
        <v>3.5</v>
      </c>
      <c r="D209" s="46"/>
      <c r="E209" s="32"/>
      <c r="F209" s="43">
        <v>0</v>
      </c>
    </row>
    <row r="210" spans="1:6">
      <c r="A210" s="44" t="s">
        <v>241</v>
      </c>
      <c r="B210" s="15">
        <v>1107</v>
      </c>
      <c r="C210" s="50">
        <v>1218.9353000000001</v>
      </c>
      <c r="D210" s="46">
        <f t="shared" si="0"/>
        <v>1.1011158988256551</v>
      </c>
      <c r="E210" s="32">
        <f t="shared" si="1"/>
        <v>1.0517129421915445</v>
      </c>
      <c r="F210" s="43">
        <v>1159</v>
      </c>
    </row>
    <row r="211" spans="1:6">
      <c r="A211" s="47" t="s">
        <v>119</v>
      </c>
      <c r="B211" s="15">
        <v>415</v>
      </c>
      <c r="C211" s="50">
        <v>507.38139999999999</v>
      </c>
      <c r="D211" s="46">
        <f t="shared" si="0"/>
        <v>1.2226057831325301</v>
      </c>
      <c r="E211" s="32">
        <f t="shared" si="1"/>
        <v>1.1994832151300237</v>
      </c>
      <c r="F211" s="43">
        <v>423</v>
      </c>
    </row>
    <row r="212" spans="1:6">
      <c r="A212" s="47" t="s">
        <v>120</v>
      </c>
      <c r="B212" s="15">
        <v>45</v>
      </c>
      <c r="C212" s="50">
        <v>47.94</v>
      </c>
      <c r="D212" s="46">
        <f t="shared" si="0"/>
        <v>1.0653333333333332</v>
      </c>
      <c r="E212" s="32">
        <f t="shared" si="1"/>
        <v>0.97836734693877547</v>
      </c>
      <c r="F212" s="43">
        <v>49</v>
      </c>
    </row>
    <row r="213" spans="1:6">
      <c r="A213" s="47" t="s">
        <v>121</v>
      </c>
      <c r="B213" s="15"/>
      <c r="C213" s="50"/>
      <c r="D213" s="46"/>
      <c r="E213" s="32"/>
      <c r="F213" s="43">
        <v>0</v>
      </c>
    </row>
    <row r="214" spans="1:6">
      <c r="A214" s="47" t="s">
        <v>242</v>
      </c>
      <c r="B214" s="15"/>
      <c r="C214" s="50"/>
      <c r="D214" s="46"/>
      <c r="E214" s="32"/>
      <c r="F214" s="43">
        <v>0</v>
      </c>
    </row>
    <row r="215" spans="1:6">
      <c r="A215" s="47" t="s">
        <v>243</v>
      </c>
      <c r="B215" s="15"/>
      <c r="C215" s="50"/>
      <c r="D215" s="46"/>
      <c r="E215" s="32">
        <f t="shared" si="1"/>
        <v>0</v>
      </c>
      <c r="F215" s="43">
        <v>369</v>
      </c>
    </row>
    <row r="216" spans="1:6">
      <c r="A216" s="47" t="s">
        <v>128</v>
      </c>
      <c r="B216" s="15">
        <v>19</v>
      </c>
      <c r="C216" s="50">
        <v>20.864000000000001</v>
      </c>
      <c r="D216" s="46">
        <f t="shared" si="0"/>
        <v>1.0981052631578947</v>
      </c>
      <c r="E216" s="32">
        <f t="shared" si="1"/>
        <v>1.6049230769230769</v>
      </c>
      <c r="F216" s="43">
        <v>13</v>
      </c>
    </row>
    <row r="217" spans="1:6">
      <c r="A217" s="47" t="s">
        <v>244</v>
      </c>
      <c r="B217" s="15">
        <v>627</v>
      </c>
      <c r="C217" s="50">
        <v>642.74990000000003</v>
      </c>
      <c r="D217" s="46">
        <f t="shared" si="0"/>
        <v>1.0251194577352472</v>
      </c>
      <c r="E217" s="32">
        <f t="shared" si="1"/>
        <v>2.1073767213114754</v>
      </c>
      <c r="F217" s="43">
        <v>305</v>
      </c>
    </row>
    <row r="218" spans="1:6">
      <c r="A218" s="44" t="s">
        <v>245</v>
      </c>
      <c r="B218" s="15">
        <v>350</v>
      </c>
      <c r="C218" s="50">
        <v>693.14189999999996</v>
      </c>
      <c r="D218" s="46">
        <f t="shared" si="0"/>
        <v>1.9804054285714285</v>
      </c>
      <c r="E218" s="32">
        <f t="shared" si="1"/>
        <v>1.5789109339407743</v>
      </c>
      <c r="F218" s="43">
        <v>439</v>
      </c>
    </row>
    <row r="219" spans="1:6">
      <c r="A219" s="47" t="s">
        <v>119</v>
      </c>
      <c r="B219" s="15">
        <v>349</v>
      </c>
      <c r="C219" s="50">
        <v>474.45409999999998</v>
      </c>
      <c r="D219" s="46">
        <f t="shared" si="0"/>
        <v>1.3594673352435529</v>
      </c>
      <c r="E219" s="32">
        <f t="shared" si="1"/>
        <v>1.1059536130536129</v>
      </c>
      <c r="F219" s="43">
        <v>429</v>
      </c>
    </row>
    <row r="220" spans="1:6">
      <c r="A220" s="47" t="s">
        <v>120</v>
      </c>
      <c r="B220" s="15"/>
      <c r="C220" s="50"/>
      <c r="D220" s="46"/>
      <c r="E220" s="32"/>
      <c r="F220" s="43">
        <v>0</v>
      </c>
    </row>
    <row r="221" spans="1:6">
      <c r="A221" s="47" t="s">
        <v>121</v>
      </c>
      <c r="B221" s="15"/>
      <c r="C221" s="50">
        <v>-2.2999999999999998</v>
      </c>
      <c r="D221" s="46"/>
      <c r="E221" s="32"/>
      <c r="F221" s="43">
        <v>0</v>
      </c>
    </row>
    <row r="222" spans="1:6">
      <c r="A222" s="47" t="s">
        <v>246</v>
      </c>
      <c r="B222" s="15">
        <v>1</v>
      </c>
      <c r="C222" s="50"/>
      <c r="D222" s="46">
        <f t="shared" si="0"/>
        <v>0</v>
      </c>
      <c r="E222" s="32">
        <f t="shared" si="1"/>
        <v>0</v>
      </c>
      <c r="F222" s="43">
        <v>10</v>
      </c>
    </row>
    <row r="223" spans="1:6">
      <c r="A223" s="47" t="s">
        <v>128</v>
      </c>
      <c r="B223" s="15"/>
      <c r="C223" s="50"/>
      <c r="D223" s="46"/>
      <c r="E223" s="32"/>
      <c r="F223" s="43">
        <v>0</v>
      </c>
    </row>
    <row r="224" spans="1:6">
      <c r="A224" s="47" t="s">
        <v>247</v>
      </c>
      <c r="B224" s="15"/>
      <c r="C224" s="50">
        <v>220.98779999999999</v>
      </c>
      <c r="D224" s="46"/>
      <c r="E224" s="32"/>
      <c r="F224" s="43">
        <v>0</v>
      </c>
    </row>
    <row r="225" spans="1:6">
      <c r="A225" s="44" t="s">
        <v>248</v>
      </c>
      <c r="B225" s="15">
        <v>521</v>
      </c>
      <c r="C225" s="50">
        <v>733.94979999999998</v>
      </c>
      <c r="D225" s="46">
        <f t="shared" si="0"/>
        <v>1.4087328214971209</v>
      </c>
      <c r="E225" s="32">
        <f t="shared" si="1"/>
        <v>1.0207924895688456</v>
      </c>
      <c r="F225" s="43">
        <v>719</v>
      </c>
    </row>
    <row r="226" spans="1:6">
      <c r="A226" s="47" t="s">
        <v>119</v>
      </c>
      <c r="B226" s="15">
        <v>201</v>
      </c>
      <c r="C226" s="50">
        <v>284.46980000000002</v>
      </c>
      <c r="D226" s="46">
        <f t="shared" si="0"/>
        <v>1.4152726368159205</v>
      </c>
      <c r="E226" s="32">
        <f t="shared" si="1"/>
        <v>1.0654299625468167</v>
      </c>
      <c r="F226" s="43">
        <v>267</v>
      </c>
    </row>
    <row r="227" spans="1:6">
      <c r="A227" s="47" t="s">
        <v>120</v>
      </c>
      <c r="B227" s="15"/>
      <c r="C227" s="50"/>
      <c r="D227" s="46"/>
      <c r="E227" s="32"/>
      <c r="F227" s="43">
        <v>0</v>
      </c>
    </row>
    <row r="228" spans="1:6">
      <c r="A228" s="47" t="s">
        <v>121</v>
      </c>
      <c r="B228" s="15"/>
      <c r="C228" s="50"/>
      <c r="D228" s="46"/>
      <c r="E228" s="32"/>
      <c r="F228" s="43">
        <v>0</v>
      </c>
    </row>
    <row r="229" spans="1:6">
      <c r="A229" s="47" t="s">
        <v>128</v>
      </c>
      <c r="B229" s="15"/>
      <c r="C229" s="50"/>
      <c r="D229" s="46"/>
      <c r="E229" s="32"/>
      <c r="F229" s="43">
        <v>0</v>
      </c>
    </row>
    <row r="230" spans="1:6">
      <c r="A230" s="47" t="s">
        <v>249</v>
      </c>
      <c r="B230" s="15">
        <v>320</v>
      </c>
      <c r="C230" s="50">
        <v>449.48</v>
      </c>
      <c r="D230" s="46">
        <f t="shared" si="0"/>
        <v>1.404625</v>
      </c>
      <c r="E230" s="32">
        <f t="shared" si="1"/>
        <v>0.99442477876106194</v>
      </c>
      <c r="F230" s="43">
        <v>452</v>
      </c>
    </row>
    <row r="231" spans="1:6">
      <c r="A231" s="44" t="s">
        <v>250</v>
      </c>
      <c r="B231" s="15">
        <v>1737</v>
      </c>
      <c r="C231" s="50">
        <v>1829.1070999999999</v>
      </c>
      <c r="D231" s="46">
        <f t="shared" si="0"/>
        <v>1.053026540011514</v>
      </c>
      <c r="E231" s="32">
        <f t="shared" si="1"/>
        <v>1.8588486788617886</v>
      </c>
      <c r="F231" s="43">
        <v>984</v>
      </c>
    </row>
    <row r="232" spans="1:6">
      <c r="A232" s="47" t="s">
        <v>119</v>
      </c>
      <c r="B232" s="15">
        <v>946</v>
      </c>
      <c r="C232" s="50">
        <v>1028.1735000000001</v>
      </c>
      <c r="D232" s="46">
        <f t="shared" si="0"/>
        <v>1.0868641649048627</v>
      </c>
      <c r="E232" s="32">
        <f t="shared" si="1"/>
        <v>2.4192317647058825</v>
      </c>
      <c r="F232" s="43">
        <v>425</v>
      </c>
    </row>
    <row r="233" spans="1:6">
      <c r="A233" s="47" t="s">
        <v>120</v>
      </c>
      <c r="B233" s="15"/>
      <c r="C233" s="50"/>
      <c r="D233" s="46"/>
      <c r="E233" s="32"/>
      <c r="F233" s="43">
        <v>0</v>
      </c>
    </row>
    <row r="234" spans="1:6">
      <c r="A234" s="47" t="s">
        <v>121</v>
      </c>
      <c r="B234" s="15"/>
      <c r="C234" s="50"/>
      <c r="D234" s="46"/>
      <c r="E234" s="32"/>
      <c r="F234" s="43">
        <v>0</v>
      </c>
    </row>
    <row r="235" spans="1:6">
      <c r="A235" s="47" t="s">
        <v>128</v>
      </c>
      <c r="B235" s="15">
        <v>33</v>
      </c>
      <c r="C235" s="50">
        <v>43.653599999999997</v>
      </c>
      <c r="D235" s="46">
        <f t="shared" si="0"/>
        <v>1.3228363636363636</v>
      </c>
      <c r="E235" s="32">
        <f t="shared" si="1"/>
        <v>0.99212727272727264</v>
      </c>
      <c r="F235" s="43">
        <v>44</v>
      </c>
    </row>
    <row r="236" spans="1:6">
      <c r="A236" s="47" t="s">
        <v>251</v>
      </c>
      <c r="B236" s="15">
        <v>757</v>
      </c>
      <c r="C236" s="50">
        <v>757.28</v>
      </c>
      <c r="D236" s="46">
        <f t="shared" si="0"/>
        <v>1.0003698811096433</v>
      </c>
      <c r="E236" s="32">
        <f t="shared" si="1"/>
        <v>1.4704466019417475</v>
      </c>
      <c r="F236" s="43">
        <v>515</v>
      </c>
    </row>
    <row r="237" spans="1:6">
      <c r="A237" s="44" t="s">
        <v>252</v>
      </c>
      <c r="B237" s="15">
        <v>104</v>
      </c>
      <c r="C237" s="50">
        <v>131.77440000000001</v>
      </c>
      <c r="D237" s="46">
        <f t="shared" si="0"/>
        <v>1.2670615384615387</v>
      </c>
      <c r="E237" s="32">
        <f t="shared" si="1"/>
        <v>1.0981200000000002</v>
      </c>
      <c r="F237" s="43">
        <v>120</v>
      </c>
    </row>
    <row r="238" spans="1:6">
      <c r="A238" s="47" t="s">
        <v>119</v>
      </c>
      <c r="B238" s="15">
        <v>58</v>
      </c>
      <c r="C238" s="50">
        <v>85.7744</v>
      </c>
      <c r="D238" s="46">
        <f t="shared" si="0"/>
        <v>1.4788689655172413</v>
      </c>
      <c r="E238" s="32">
        <f t="shared" si="1"/>
        <v>1.1436586666666666</v>
      </c>
      <c r="F238" s="43">
        <v>75</v>
      </c>
    </row>
    <row r="239" spans="1:6">
      <c r="A239" s="47" t="s">
        <v>120</v>
      </c>
      <c r="B239" s="15"/>
      <c r="C239" s="50"/>
      <c r="D239" s="46"/>
      <c r="E239" s="32"/>
      <c r="F239" s="43">
        <v>0</v>
      </c>
    </row>
    <row r="240" spans="1:6">
      <c r="A240" s="47" t="s">
        <v>121</v>
      </c>
      <c r="B240" s="15"/>
      <c r="C240" s="50"/>
      <c r="D240" s="46"/>
      <c r="E240" s="32"/>
      <c r="F240" s="43">
        <v>0</v>
      </c>
    </row>
    <row r="241" spans="1:6">
      <c r="A241" s="47" t="s">
        <v>128</v>
      </c>
      <c r="B241" s="15"/>
      <c r="C241" s="50"/>
      <c r="D241" s="46"/>
      <c r="E241" s="32"/>
      <c r="F241" s="43">
        <v>0</v>
      </c>
    </row>
    <row r="242" spans="1:6">
      <c r="A242" s="47" t="s">
        <v>253</v>
      </c>
      <c r="B242" s="15">
        <v>46</v>
      </c>
      <c r="C242" s="50">
        <v>46</v>
      </c>
      <c r="D242" s="46">
        <f t="shared" si="0"/>
        <v>1</v>
      </c>
      <c r="E242" s="32">
        <f t="shared" si="1"/>
        <v>1.0222222222222221</v>
      </c>
      <c r="F242" s="43">
        <v>45</v>
      </c>
    </row>
    <row r="243" spans="1:6">
      <c r="A243" s="44" t="s">
        <v>254</v>
      </c>
      <c r="B243" s="15"/>
      <c r="C243" s="50">
        <v>0</v>
      </c>
      <c r="D243" s="46"/>
      <c r="E243" s="32"/>
      <c r="F243" s="43">
        <v>0</v>
      </c>
    </row>
    <row r="244" spans="1:6">
      <c r="A244" s="47" t="s">
        <v>119</v>
      </c>
      <c r="B244" s="15"/>
      <c r="C244" s="50"/>
      <c r="D244" s="46"/>
      <c r="E244" s="32"/>
      <c r="F244" s="43">
        <v>0</v>
      </c>
    </row>
    <row r="245" spans="1:6">
      <c r="A245" s="47" t="s">
        <v>120</v>
      </c>
      <c r="B245" s="15"/>
      <c r="C245" s="50"/>
      <c r="D245" s="46"/>
      <c r="E245" s="32"/>
      <c r="F245" s="43">
        <v>0</v>
      </c>
    </row>
    <row r="246" spans="1:6">
      <c r="A246" s="47" t="s">
        <v>121</v>
      </c>
      <c r="B246" s="15"/>
      <c r="C246" s="50"/>
      <c r="D246" s="46"/>
      <c r="E246" s="32"/>
      <c r="F246" s="43">
        <v>0</v>
      </c>
    </row>
    <row r="247" spans="1:6">
      <c r="A247" s="47" t="s">
        <v>128</v>
      </c>
      <c r="B247" s="15"/>
      <c r="C247" s="50"/>
      <c r="D247" s="46"/>
      <c r="E247" s="32"/>
      <c r="F247" s="43">
        <v>0</v>
      </c>
    </row>
    <row r="248" spans="1:6">
      <c r="A248" s="47" t="s">
        <v>255</v>
      </c>
      <c r="B248" s="15"/>
      <c r="C248" s="50"/>
      <c r="D248" s="46"/>
      <c r="E248" s="32"/>
      <c r="F248" s="43">
        <v>0</v>
      </c>
    </row>
    <row r="249" spans="1:6">
      <c r="A249" s="44" t="s">
        <v>256</v>
      </c>
      <c r="B249" s="15">
        <v>1211</v>
      </c>
      <c r="C249" s="50">
        <v>1461.9905000000001</v>
      </c>
      <c r="D249" s="46">
        <f t="shared" si="0"/>
        <v>1.2072588769611892</v>
      </c>
      <c r="E249" s="32">
        <f t="shared" si="1"/>
        <v>1.0734144640234951</v>
      </c>
      <c r="F249" s="43">
        <v>1362</v>
      </c>
    </row>
    <row r="250" spans="1:6">
      <c r="A250" s="47" t="s">
        <v>119</v>
      </c>
      <c r="B250" s="15">
        <v>792</v>
      </c>
      <c r="C250" s="50">
        <v>1023.9001</v>
      </c>
      <c r="D250" s="46">
        <f t="shared" si="0"/>
        <v>1.2928031565656566</v>
      </c>
      <c r="E250" s="32">
        <f t="shared" si="1"/>
        <v>1.1582580316742082</v>
      </c>
      <c r="F250" s="43">
        <v>884</v>
      </c>
    </row>
    <row r="251" spans="1:6">
      <c r="A251" s="47" t="s">
        <v>120</v>
      </c>
      <c r="B251" s="15"/>
      <c r="C251" s="50"/>
      <c r="D251" s="46"/>
      <c r="E251" s="32"/>
      <c r="F251" s="43">
        <v>2</v>
      </c>
    </row>
    <row r="252" spans="1:6">
      <c r="A252" s="47" t="s">
        <v>121</v>
      </c>
      <c r="B252" s="15"/>
      <c r="C252" s="50"/>
      <c r="D252" s="46"/>
      <c r="E252" s="32"/>
      <c r="F252" s="43">
        <v>0</v>
      </c>
    </row>
    <row r="253" spans="1:6">
      <c r="A253" s="47" t="s">
        <v>128</v>
      </c>
      <c r="B253" s="15"/>
      <c r="C253" s="50"/>
      <c r="D253" s="46"/>
      <c r="E253" s="32"/>
      <c r="F253" s="43">
        <v>0</v>
      </c>
    </row>
    <row r="254" spans="1:6">
      <c r="A254" s="47" t="s">
        <v>257</v>
      </c>
      <c r="B254" s="15">
        <v>419</v>
      </c>
      <c r="C254" s="50">
        <v>438.09039999999999</v>
      </c>
      <c r="D254" s="46">
        <f t="shared" si="0"/>
        <v>1.045561813842482</v>
      </c>
      <c r="E254" s="32">
        <f t="shared" si="1"/>
        <v>0.92035798319327733</v>
      </c>
      <c r="F254" s="43">
        <v>476</v>
      </c>
    </row>
    <row r="255" spans="1:6">
      <c r="A255" s="44" t="s">
        <v>258</v>
      </c>
      <c r="B255" s="15">
        <v>5596</v>
      </c>
      <c r="C255" s="50">
        <v>2663.2263509999998</v>
      </c>
      <c r="D255" s="46">
        <f t="shared" si="0"/>
        <v>0.47591607416011433</v>
      </c>
      <c r="E255" s="32">
        <f t="shared" si="1"/>
        <v>1.3099982051155927</v>
      </c>
      <c r="F255" s="43">
        <v>2033</v>
      </c>
    </row>
    <row r="256" spans="1:6">
      <c r="A256" s="47" t="s">
        <v>259</v>
      </c>
      <c r="B256" s="15"/>
      <c r="C256" s="50"/>
      <c r="D256" s="46"/>
      <c r="E256" s="32">
        <f t="shared" si="1"/>
        <v>0</v>
      </c>
      <c r="F256" s="43">
        <v>10</v>
      </c>
    </row>
    <row r="257" spans="1:6">
      <c r="A257" s="47" t="s">
        <v>260</v>
      </c>
      <c r="B257" s="15">
        <v>5596</v>
      </c>
      <c r="C257" s="50">
        <v>2663.2263509999998</v>
      </c>
      <c r="D257" s="46">
        <f t="shared" si="0"/>
        <v>0.47591607416011433</v>
      </c>
      <c r="E257" s="32">
        <f t="shared" si="1"/>
        <v>1.3164737276322294</v>
      </c>
      <c r="F257" s="43">
        <v>2023</v>
      </c>
    </row>
    <row r="258" spans="1:6">
      <c r="A258" s="44" t="s">
        <v>261</v>
      </c>
      <c r="B258" s="15"/>
      <c r="C258" s="50">
        <v>0</v>
      </c>
      <c r="D258" s="46"/>
      <c r="E258" s="32"/>
      <c r="F258" s="43">
        <v>0</v>
      </c>
    </row>
    <row r="259" spans="1:6">
      <c r="A259" s="44" t="s">
        <v>262</v>
      </c>
      <c r="B259" s="15"/>
      <c r="C259" s="50">
        <v>0</v>
      </c>
      <c r="D259" s="46"/>
      <c r="E259" s="32"/>
      <c r="F259" s="43">
        <v>0</v>
      </c>
    </row>
    <row r="260" spans="1:6">
      <c r="A260" s="47" t="s">
        <v>119</v>
      </c>
      <c r="B260" s="15"/>
      <c r="C260" s="50"/>
      <c r="D260" s="46"/>
      <c r="E260" s="32"/>
      <c r="F260" s="43">
        <v>0</v>
      </c>
    </row>
    <row r="261" spans="1:6">
      <c r="A261" s="47" t="s">
        <v>120</v>
      </c>
      <c r="B261" s="15"/>
      <c r="C261" s="50"/>
      <c r="D261" s="46"/>
      <c r="E261" s="32"/>
      <c r="F261" s="43">
        <v>0</v>
      </c>
    </row>
    <row r="262" spans="1:6">
      <c r="A262" s="47" t="s">
        <v>121</v>
      </c>
      <c r="B262" s="15"/>
      <c r="C262" s="50"/>
      <c r="D262" s="46"/>
      <c r="E262" s="32"/>
      <c r="F262" s="43">
        <v>0</v>
      </c>
    </row>
    <row r="263" spans="1:6">
      <c r="A263" s="47" t="s">
        <v>246</v>
      </c>
      <c r="B263" s="15"/>
      <c r="C263" s="50"/>
      <c r="D263" s="46"/>
      <c r="E263" s="32"/>
      <c r="F263" s="43">
        <v>0</v>
      </c>
    </row>
    <row r="264" spans="1:6">
      <c r="A264" s="47" t="s">
        <v>128</v>
      </c>
      <c r="B264" s="15"/>
      <c r="C264" s="50"/>
      <c r="D264" s="46"/>
      <c r="E264" s="32"/>
      <c r="F264" s="43">
        <v>0</v>
      </c>
    </row>
    <row r="265" spans="1:6">
      <c r="A265" s="47" t="s">
        <v>263</v>
      </c>
      <c r="B265" s="15"/>
      <c r="C265" s="50"/>
      <c r="D265" s="46"/>
      <c r="E265" s="32"/>
      <c r="F265" s="43">
        <v>0</v>
      </c>
    </row>
    <row r="266" spans="1:6">
      <c r="A266" s="44" t="s">
        <v>264</v>
      </c>
      <c r="B266" s="15"/>
      <c r="C266" s="50">
        <v>0</v>
      </c>
      <c r="D266" s="46"/>
      <c r="E266" s="32"/>
      <c r="F266" s="43">
        <v>0</v>
      </c>
    </row>
    <row r="267" spans="1:6">
      <c r="A267" s="47" t="s">
        <v>265</v>
      </c>
      <c r="B267" s="15"/>
      <c r="C267" s="50"/>
      <c r="D267" s="46"/>
      <c r="E267" s="32"/>
      <c r="F267" s="43">
        <v>0</v>
      </c>
    </row>
    <row r="268" spans="1:6">
      <c r="A268" s="47" t="s">
        <v>266</v>
      </c>
      <c r="B268" s="15"/>
      <c r="C268" s="50"/>
      <c r="D268" s="46"/>
      <c r="E268" s="32"/>
      <c r="F268" s="43">
        <v>0</v>
      </c>
    </row>
    <row r="269" spans="1:6">
      <c r="A269" s="44" t="s">
        <v>267</v>
      </c>
      <c r="B269" s="15"/>
      <c r="C269" s="50">
        <v>0</v>
      </c>
      <c r="D269" s="46"/>
      <c r="E269" s="32"/>
      <c r="F269" s="43">
        <v>0</v>
      </c>
    </row>
    <row r="270" spans="1:6">
      <c r="A270" s="47" t="s">
        <v>268</v>
      </c>
      <c r="B270" s="15"/>
      <c r="C270" s="50"/>
      <c r="D270" s="46"/>
      <c r="E270" s="32"/>
      <c r="F270" s="43">
        <v>0</v>
      </c>
    </row>
    <row r="271" spans="1:6">
      <c r="A271" s="47" t="s">
        <v>269</v>
      </c>
      <c r="B271" s="15"/>
      <c r="C271" s="50"/>
      <c r="D271" s="46"/>
      <c r="E271" s="32"/>
      <c r="F271" s="43">
        <v>0</v>
      </c>
    </row>
    <row r="272" spans="1:6">
      <c r="A272" s="47" t="s">
        <v>270</v>
      </c>
      <c r="B272" s="15"/>
      <c r="C272" s="50"/>
      <c r="D272" s="46"/>
      <c r="E272" s="32"/>
      <c r="F272" s="43">
        <v>0</v>
      </c>
    </row>
    <row r="273" spans="1:6">
      <c r="A273" s="47" t="s">
        <v>271</v>
      </c>
      <c r="B273" s="15"/>
      <c r="C273" s="50"/>
      <c r="D273" s="46"/>
      <c r="E273" s="32"/>
      <c r="F273" s="43">
        <v>0</v>
      </c>
    </row>
    <row r="274" spans="1:6">
      <c r="A274" s="47" t="s">
        <v>272</v>
      </c>
      <c r="B274" s="15"/>
      <c r="C274" s="50"/>
      <c r="D274" s="46"/>
      <c r="E274" s="32"/>
      <c r="F274" s="43">
        <v>0</v>
      </c>
    </row>
    <row r="275" spans="1:6">
      <c r="A275" s="47" t="s">
        <v>273</v>
      </c>
      <c r="B275" s="15"/>
      <c r="C275" s="50"/>
      <c r="D275" s="46"/>
      <c r="E275" s="32"/>
      <c r="F275" s="43">
        <v>0</v>
      </c>
    </row>
    <row r="276" spans="1:6">
      <c r="A276" s="44" t="s">
        <v>274</v>
      </c>
      <c r="B276" s="15"/>
      <c r="C276" s="50">
        <v>0</v>
      </c>
      <c r="D276" s="46"/>
      <c r="E276" s="32"/>
      <c r="F276" s="43">
        <v>0</v>
      </c>
    </row>
    <row r="277" spans="1:6">
      <c r="A277" s="47" t="s">
        <v>275</v>
      </c>
      <c r="B277" s="15"/>
      <c r="C277" s="50"/>
      <c r="D277" s="46"/>
      <c r="E277" s="32"/>
      <c r="F277" s="43">
        <v>0</v>
      </c>
    </row>
    <row r="278" spans="1:6">
      <c r="A278" s="47" t="s">
        <v>276</v>
      </c>
      <c r="B278" s="15"/>
      <c r="C278" s="50"/>
      <c r="D278" s="46"/>
      <c r="E278" s="32"/>
      <c r="F278" s="43">
        <v>0</v>
      </c>
    </row>
    <row r="279" spans="1:6">
      <c r="A279" s="47" t="s">
        <v>277</v>
      </c>
      <c r="B279" s="15"/>
      <c r="C279" s="50"/>
      <c r="D279" s="46"/>
      <c r="E279" s="32"/>
      <c r="F279" s="43">
        <v>0</v>
      </c>
    </row>
    <row r="280" spans="1:6">
      <c r="A280" s="47" t="s">
        <v>278</v>
      </c>
      <c r="B280" s="15"/>
      <c r="C280" s="50"/>
      <c r="D280" s="46"/>
      <c r="E280" s="32"/>
      <c r="F280" s="43">
        <v>0</v>
      </c>
    </row>
    <row r="281" spans="1:6">
      <c r="A281" s="47" t="s">
        <v>279</v>
      </c>
      <c r="B281" s="15"/>
      <c r="C281" s="50"/>
      <c r="D281" s="46"/>
      <c r="E281" s="32"/>
      <c r="F281" s="43">
        <v>0</v>
      </c>
    </row>
    <row r="282" spans="1:6">
      <c r="A282" s="44" t="s">
        <v>280</v>
      </c>
      <c r="B282" s="15"/>
      <c r="C282" s="50">
        <v>0</v>
      </c>
      <c r="D282" s="46"/>
      <c r="E282" s="32"/>
      <c r="F282" s="43">
        <v>0</v>
      </c>
    </row>
    <row r="283" spans="1:6">
      <c r="A283" s="47" t="s">
        <v>281</v>
      </c>
      <c r="B283" s="15"/>
      <c r="C283" s="50"/>
      <c r="D283" s="46"/>
      <c r="E283" s="32"/>
      <c r="F283" s="43">
        <v>0</v>
      </c>
    </row>
    <row r="284" spans="1:6">
      <c r="A284" s="47" t="s">
        <v>282</v>
      </c>
      <c r="B284" s="15"/>
      <c r="C284" s="50"/>
      <c r="D284" s="46"/>
      <c r="E284" s="32"/>
      <c r="F284" s="43">
        <v>0</v>
      </c>
    </row>
    <row r="285" spans="1:6">
      <c r="A285" s="47" t="s">
        <v>283</v>
      </c>
      <c r="B285" s="15"/>
      <c r="C285" s="50"/>
      <c r="D285" s="46"/>
      <c r="E285" s="32"/>
      <c r="F285" s="43">
        <v>0</v>
      </c>
    </row>
    <row r="286" spans="1:6">
      <c r="A286" s="44" t="s">
        <v>284</v>
      </c>
      <c r="B286" s="15"/>
      <c r="C286" s="50">
        <v>0</v>
      </c>
      <c r="D286" s="46"/>
      <c r="E286" s="32"/>
      <c r="F286" s="43">
        <v>0</v>
      </c>
    </row>
    <row r="287" spans="1:6">
      <c r="A287" s="47" t="s">
        <v>285</v>
      </c>
      <c r="B287" s="15"/>
      <c r="C287" s="50"/>
      <c r="D287" s="46"/>
      <c r="E287" s="32"/>
      <c r="F287" s="43">
        <v>0</v>
      </c>
    </row>
    <row r="288" spans="1:6">
      <c r="A288" s="44" t="s">
        <v>286</v>
      </c>
      <c r="B288" s="15"/>
      <c r="C288" s="50">
        <v>0</v>
      </c>
      <c r="D288" s="46"/>
      <c r="E288" s="32"/>
      <c r="F288" s="43">
        <v>0</v>
      </c>
    </row>
    <row r="289" spans="1:6">
      <c r="A289" s="47" t="s">
        <v>287</v>
      </c>
      <c r="B289" s="15"/>
      <c r="C289" s="50"/>
      <c r="D289" s="46"/>
      <c r="E289" s="32"/>
      <c r="F289" s="43">
        <v>0</v>
      </c>
    </row>
    <row r="290" spans="1:6">
      <c r="A290" s="47" t="s">
        <v>288</v>
      </c>
      <c r="B290" s="15"/>
      <c r="C290" s="50"/>
      <c r="D290" s="46"/>
      <c r="E290" s="32"/>
      <c r="F290" s="43">
        <v>0</v>
      </c>
    </row>
    <row r="291" spans="1:6">
      <c r="A291" s="47" t="s">
        <v>289</v>
      </c>
      <c r="B291" s="15"/>
      <c r="C291" s="50"/>
      <c r="D291" s="46"/>
      <c r="E291" s="32"/>
      <c r="F291" s="43">
        <v>0</v>
      </c>
    </row>
    <row r="292" spans="1:6">
      <c r="A292" s="47" t="s">
        <v>290</v>
      </c>
      <c r="B292" s="15"/>
      <c r="C292" s="50"/>
      <c r="D292" s="46"/>
      <c r="E292" s="32"/>
      <c r="F292" s="43">
        <v>0</v>
      </c>
    </row>
    <row r="293" spans="1:6">
      <c r="A293" s="44" t="s">
        <v>291</v>
      </c>
      <c r="B293" s="15"/>
      <c r="C293" s="50">
        <v>0</v>
      </c>
      <c r="D293" s="46"/>
      <c r="E293" s="32"/>
      <c r="F293" s="43">
        <v>0</v>
      </c>
    </row>
    <row r="294" spans="1:6">
      <c r="A294" s="47" t="s">
        <v>292</v>
      </c>
      <c r="B294" s="15"/>
      <c r="C294" s="50"/>
      <c r="D294" s="46"/>
      <c r="E294" s="32"/>
      <c r="F294" s="43">
        <v>0</v>
      </c>
    </row>
    <row r="295" spans="1:6">
      <c r="A295" s="44" t="s">
        <v>293</v>
      </c>
      <c r="B295" s="15">
        <v>1289</v>
      </c>
      <c r="C295" s="50">
        <v>1049.037</v>
      </c>
      <c r="D295" s="46">
        <f t="shared" ref="D295:D325" si="2">C295/B295</f>
        <v>0.81383785880527548</v>
      </c>
      <c r="E295" s="32">
        <f t="shared" ref="E295:E325" si="3">C295/F295</f>
        <v>0.92999734042553195</v>
      </c>
      <c r="F295" s="43">
        <v>1128</v>
      </c>
    </row>
    <row r="296" spans="1:6">
      <c r="A296" s="44" t="s">
        <v>294</v>
      </c>
      <c r="B296" s="15"/>
      <c r="C296" s="50">
        <v>0</v>
      </c>
      <c r="D296" s="46"/>
      <c r="E296" s="32"/>
      <c r="F296" s="43">
        <v>0</v>
      </c>
    </row>
    <row r="297" spans="1:6">
      <c r="A297" s="47" t="s">
        <v>295</v>
      </c>
      <c r="B297" s="15"/>
      <c r="C297" s="50"/>
      <c r="D297" s="46"/>
      <c r="E297" s="32"/>
      <c r="F297" s="43">
        <v>0</v>
      </c>
    </row>
    <row r="298" spans="1:6">
      <c r="A298" s="44" t="s">
        <v>296</v>
      </c>
      <c r="B298" s="15"/>
      <c r="C298" s="50">
        <v>0</v>
      </c>
      <c r="D298" s="46"/>
      <c r="E298" s="32"/>
      <c r="F298" s="43">
        <v>0</v>
      </c>
    </row>
    <row r="299" spans="1:6">
      <c r="A299" s="47" t="s">
        <v>297</v>
      </c>
      <c r="B299" s="15"/>
      <c r="C299" s="50"/>
      <c r="D299" s="46"/>
      <c r="E299" s="32"/>
      <c r="F299" s="43">
        <v>0</v>
      </c>
    </row>
    <row r="300" spans="1:6">
      <c r="A300" s="44" t="s">
        <v>298</v>
      </c>
      <c r="B300" s="15"/>
      <c r="C300" s="50">
        <v>0</v>
      </c>
      <c r="D300" s="46"/>
      <c r="E300" s="32"/>
      <c r="F300" s="43">
        <v>0</v>
      </c>
    </row>
    <row r="301" spans="1:6">
      <c r="A301" s="47" t="s">
        <v>299</v>
      </c>
      <c r="B301" s="15"/>
      <c r="C301" s="50"/>
      <c r="D301" s="46"/>
      <c r="E301" s="32"/>
      <c r="F301" s="43">
        <v>0</v>
      </c>
    </row>
    <row r="302" spans="1:6">
      <c r="A302" s="44" t="s">
        <v>300</v>
      </c>
      <c r="B302" s="15">
        <v>1260</v>
      </c>
      <c r="C302" s="50">
        <v>1020.037</v>
      </c>
      <c r="D302" s="46">
        <f t="shared" si="2"/>
        <v>0.80955317460317466</v>
      </c>
      <c r="E302" s="32">
        <f t="shared" si="3"/>
        <v>0.92815013648771616</v>
      </c>
      <c r="F302" s="43">
        <v>1099</v>
      </c>
    </row>
    <row r="303" spans="1:6">
      <c r="A303" s="47" t="s">
        <v>301</v>
      </c>
      <c r="B303" s="15">
        <v>146</v>
      </c>
      <c r="C303" s="50">
        <v>146.25</v>
      </c>
      <c r="D303" s="46">
        <f t="shared" si="2"/>
        <v>1.0017123287671232</v>
      </c>
      <c r="E303" s="32">
        <f t="shared" si="3"/>
        <v>1.0017123287671232</v>
      </c>
      <c r="F303" s="43">
        <v>146</v>
      </c>
    </row>
    <row r="304" spans="1:6">
      <c r="A304" s="47" t="s">
        <v>302</v>
      </c>
      <c r="B304" s="15"/>
      <c r="C304" s="50"/>
      <c r="D304" s="46"/>
      <c r="E304" s="32"/>
      <c r="F304" s="43">
        <v>0</v>
      </c>
    </row>
    <row r="305" spans="1:6">
      <c r="A305" s="47" t="s">
        <v>303</v>
      </c>
      <c r="B305" s="15">
        <v>234</v>
      </c>
      <c r="C305" s="50">
        <v>-116.893</v>
      </c>
      <c r="D305" s="46">
        <f t="shared" si="2"/>
        <v>-0.49954273504273505</v>
      </c>
      <c r="E305" s="32">
        <f t="shared" si="3"/>
        <v>-0.56470048309178744</v>
      </c>
      <c r="F305" s="43">
        <v>207</v>
      </c>
    </row>
    <row r="306" spans="1:6">
      <c r="A306" s="47" t="s">
        <v>304</v>
      </c>
      <c r="B306" s="15"/>
      <c r="C306" s="50"/>
      <c r="D306" s="46"/>
      <c r="E306" s="32"/>
      <c r="F306" s="43">
        <v>0</v>
      </c>
    </row>
    <row r="307" spans="1:6">
      <c r="A307" s="47" t="s">
        <v>305</v>
      </c>
      <c r="B307" s="15"/>
      <c r="C307" s="50"/>
      <c r="D307" s="46"/>
      <c r="E307" s="32"/>
      <c r="F307" s="43">
        <v>0</v>
      </c>
    </row>
    <row r="308" spans="1:6">
      <c r="A308" s="47" t="s">
        <v>306</v>
      </c>
      <c r="B308" s="15">
        <v>407</v>
      </c>
      <c r="C308" s="50">
        <v>407.02</v>
      </c>
      <c r="D308" s="46">
        <f t="shared" si="2"/>
        <v>1.00004914004914</v>
      </c>
      <c r="E308" s="32">
        <f t="shared" si="3"/>
        <v>1.0025123152709359</v>
      </c>
      <c r="F308" s="43">
        <v>406</v>
      </c>
    </row>
    <row r="309" spans="1:6">
      <c r="A309" s="47" t="s">
        <v>307</v>
      </c>
      <c r="B309" s="15">
        <v>454</v>
      </c>
      <c r="C309" s="50">
        <v>565.66</v>
      </c>
      <c r="D309" s="46">
        <f t="shared" si="2"/>
        <v>1.2459471365638766</v>
      </c>
      <c r="E309" s="32">
        <f t="shared" si="3"/>
        <v>1.7621806853582553</v>
      </c>
      <c r="F309" s="43">
        <v>321</v>
      </c>
    </row>
    <row r="310" spans="1:6">
      <c r="A310" s="47" t="s">
        <v>308</v>
      </c>
      <c r="B310" s="15">
        <v>18</v>
      </c>
      <c r="C310" s="50">
        <v>18</v>
      </c>
      <c r="D310" s="46">
        <f t="shared" si="2"/>
        <v>1</v>
      </c>
      <c r="E310" s="32">
        <f t="shared" si="3"/>
        <v>1</v>
      </c>
      <c r="F310" s="43">
        <v>18</v>
      </c>
    </row>
    <row r="311" spans="1:6">
      <c r="A311" s="44" t="s">
        <v>309</v>
      </c>
      <c r="B311" s="15">
        <v>29</v>
      </c>
      <c r="C311" s="50">
        <v>29</v>
      </c>
      <c r="D311" s="46">
        <f t="shared" si="2"/>
        <v>1</v>
      </c>
      <c r="E311" s="32">
        <f t="shared" si="3"/>
        <v>1</v>
      </c>
      <c r="F311" s="43">
        <v>29</v>
      </c>
    </row>
    <row r="312" spans="1:6">
      <c r="A312" s="47" t="s">
        <v>310</v>
      </c>
      <c r="B312" s="15">
        <v>29</v>
      </c>
      <c r="C312" s="50">
        <v>29</v>
      </c>
      <c r="D312" s="46">
        <f t="shared" si="2"/>
        <v>1</v>
      </c>
      <c r="E312" s="32">
        <f t="shared" si="3"/>
        <v>1</v>
      </c>
      <c r="F312" s="43">
        <v>29</v>
      </c>
    </row>
    <row r="313" spans="1:6">
      <c r="A313" s="44" t="s">
        <v>311</v>
      </c>
      <c r="B313" s="15">
        <v>38481</v>
      </c>
      <c r="C313" s="50">
        <v>27841.679400000001</v>
      </c>
      <c r="D313" s="46">
        <f t="shared" si="2"/>
        <v>0.72351756451235683</v>
      </c>
      <c r="E313" s="32">
        <f t="shared" si="3"/>
        <v>0.89843749072251444</v>
      </c>
      <c r="F313" s="43">
        <v>30989</v>
      </c>
    </row>
    <row r="314" spans="1:6">
      <c r="A314" s="44" t="s">
        <v>312</v>
      </c>
      <c r="B314" s="15">
        <v>5518</v>
      </c>
      <c r="C314" s="50">
        <v>3013.1351</v>
      </c>
      <c r="D314" s="46">
        <f t="shared" si="2"/>
        <v>0.54605565422254443</v>
      </c>
      <c r="E314" s="32">
        <f t="shared" si="3"/>
        <v>0.88129134249780638</v>
      </c>
      <c r="F314" s="43">
        <v>3419</v>
      </c>
    </row>
    <row r="315" spans="1:6">
      <c r="A315" s="47" t="s">
        <v>313</v>
      </c>
      <c r="B315" s="15">
        <v>86</v>
      </c>
      <c r="C315" s="50">
        <v>85.76</v>
      </c>
      <c r="D315" s="46">
        <f t="shared" si="2"/>
        <v>0.99720930232558147</v>
      </c>
      <c r="E315" s="32">
        <f t="shared" si="3"/>
        <v>0.99720930232558147</v>
      </c>
      <c r="F315" s="43">
        <v>86</v>
      </c>
    </row>
    <row r="316" spans="1:6">
      <c r="A316" s="47" t="s">
        <v>314</v>
      </c>
      <c r="B316" s="15"/>
      <c r="C316" s="50"/>
      <c r="D316" s="46"/>
      <c r="E316" s="32"/>
      <c r="F316" s="43">
        <v>0</v>
      </c>
    </row>
    <row r="317" spans="1:6">
      <c r="A317" s="47" t="s">
        <v>315</v>
      </c>
      <c r="B317" s="15">
        <v>5432</v>
      </c>
      <c r="C317" s="50">
        <v>2927.3751000000002</v>
      </c>
      <c r="D317" s="46">
        <f t="shared" si="2"/>
        <v>0.53891294182621508</v>
      </c>
      <c r="E317" s="32">
        <f t="shared" si="3"/>
        <v>0.89990012296341848</v>
      </c>
      <c r="F317" s="43">
        <v>3253</v>
      </c>
    </row>
    <row r="318" spans="1:6">
      <c r="A318" s="47" t="s">
        <v>316</v>
      </c>
      <c r="B318" s="15"/>
      <c r="C318" s="50"/>
      <c r="D318" s="46"/>
      <c r="E318" s="32"/>
      <c r="F318" s="43">
        <v>0</v>
      </c>
    </row>
    <row r="319" spans="1:6">
      <c r="A319" s="47" t="s">
        <v>317</v>
      </c>
      <c r="B319" s="15"/>
      <c r="C319" s="50"/>
      <c r="D319" s="46"/>
      <c r="E319" s="32"/>
      <c r="F319" s="43">
        <v>0</v>
      </c>
    </row>
    <row r="320" spans="1:6">
      <c r="A320" s="47" t="s">
        <v>318</v>
      </c>
      <c r="B320" s="15"/>
      <c r="C320" s="50"/>
      <c r="D320" s="46"/>
      <c r="E320" s="32"/>
      <c r="F320" s="43">
        <v>0</v>
      </c>
    </row>
    <row r="321" spans="1:6">
      <c r="A321" s="47" t="s">
        <v>319</v>
      </c>
      <c r="B321" s="15"/>
      <c r="C321" s="50"/>
      <c r="D321" s="46"/>
      <c r="E321" s="32"/>
      <c r="F321" s="43">
        <v>0</v>
      </c>
    </row>
    <row r="322" spans="1:6">
      <c r="A322" s="47" t="s">
        <v>320</v>
      </c>
      <c r="B322" s="15"/>
      <c r="C322" s="50"/>
      <c r="D322" s="46"/>
      <c r="E322" s="32"/>
      <c r="F322" s="43">
        <v>80</v>
      </c>
    </row>
    <row r="323" spans="1:6">
      <c r="A323" s="47" t="s">
        <v>321</v>
      </c>
      <c r="B323" s="15"/>
      <c r="C323" s="50"/>
      <c r="D323" s="46"/>
      <c r="E323" s="32"/>
      <c r="F323" s="43">
        <v>0</v>
      </c>
    </row>
    <row r="324" spans="1:6">
      <c r="A324" s="44" t="s">
        <v>322</v>
      </c>
      <c r="B324" s="15">
        <v>23491</v>
      </c>
      <c r="C324" s="50">
        <v>15263.327300000001</v>
      </c>
      <c r="D324" s="46">
        <f t="shared" si="2"/>
        <v>0.6497521306032098</v>
      </c>
      <c r="E324" s="32">
        <f t="shared" si="3"/>
        <v>0.95371952636840795</v>
      </c>
      <c r="F324" s="43">
        <v>16004</v>
      </c>
    </row>
    <row r="325" spans="1:6">
      <c r="A325" s="47" t="s">
        <v>119</v>
      </c>
      <c r="B325" s="15">
        <v>6750</v>
      </c>
      <c r="C325" s="50">
        <v>9629.2949000000008</v>
      </c>
      <c r="D325" s="46">
        <f t="shared" si="2"/>
        <v>1.4265622074074076</v>
      </c>
      <c r="E325" s="32">
        <f t="shared" si="3"/>
        <v>1.3005530659103188</v>
      </c>
      <c r="F325" s="43">
        <v>7404</v>
      </c>
    </row>
    <row r="326" spans="1:6">
      <c r="A326" s="47" t="s">
        <v>120</v>
      </c>
      <c r="B326" s="15"/>
      <c r="C326" s="50"/>
      <c r="D326" s="46"/>
      <c r="E326" s="32"/>
      <c r="F326" s="43">
        <v>0</v>
      </c>
    </row>
    <row r="327" spans="1:6">
      <c r="A327" s="47" t="s">
        <v>121</v>
      </c>
      <c r="B327" s="15"/>
      <c r="C327" s="50"/>
      <c r="D327" s="46"/>
      <c r="E327" s="32"/>
      <c r="F327" s="43">
        <v>0</v>
      </c>
    </row>
    <row r="328" spans="1:6">
      <c r="A328" s="47" t="s">
        <v>323</v>
      </c>
      <c r="B328" s="15"/>
      <c r="C328" s="50"/>
      <c r="D328" s="46"/>
      <c r="E328" s="32"/>
      <c r="F328" s="43">
        <v>0</v>
      </c>
    </row>
    <row r="329" spans="1:6">
      <c r="A329" s="47" t="s">
        <v>324</v>
      </c>
      <c r="B329" s="15"/>
      <c r="C329" s="50"/>
      <c r="D329" s="46"/>
      <c r="E329" s="32"/>
      <c r="F329" s="43">
        <v>0</v>
      </c>
    </row>
    <row r="330" spans="1:6">
      <c r="A330" s="47" t="s">
        <v>325</v>
      </c>
      <c r="B330" s="15"/>
      <c r="C330" s="50"/>
      <c r="D330" s="46"/>
      <c r="E330" s="32"/>
      <c r="F330" s="43">
        <v>12</v>
      </c>
    </row>
    <row r="331" spans="1:6">
      <c r="A331" s="47" t="s">
        <v>326</v>
      </c>
      <c r="B331" s="15"/>
      <c r="C331" s="50"/>
      <c r="D331" s="46"/>
      <c r="E331" s="32"/>
      <c r="F331" s="43">
        <v>0</v>
      </c>
    </row>
    <row r="332" spans="1:6">
      <c r="A332" s="47" t="s">
        <v>327</v>
      </c>
      <c r="B332" s="15"/>
      <c r="C332" s="50"/>
      <c r="D332" s="46"/>
      <c r="E332" s="32"/>
      <c r="F332" s="43">
        <v>0</v>
      </c>
    </row>
    <row r="333" spans="1:6">
      <c r="A333" s="47" t="s">
        <v>328</v>
      </c>
      <c r="B333" s="15"/>
      <c r="C333" s="50"/>
      <c r="D333" s="46"/>
      <c r="E333" s="32"/>
      <c r="F333" s="43">
        <v>0</v>
      </c>
    </row>
    <row r="334" spans="1:6">
      <c r="A334" s="47" t="s">
        <v>329</v>
      </c>
      <c r="B334" s="15"/>
      <c r="C334" s="50"/>
      <c r="D334" s="46"/>
      <c r="E334" s="32"/>
      <c r="F334" s="43">
        <v>0</v>
      </c>
    </row>
    <row r="335" spans="1:6">
      <c r="A335" s="47" t="s">
        <v>330</v>
      </c>
      <c r="B335" s="15">
        <v>17</v>
      </c>
      <c r="C335" s="50">
        <v>17</v>
      </c>
      <c r="D335" s="46">
        <f t="shared" ref="D335:D387" si="4">C335/B335</f>
        <v>1</v>
      </c>
      <c r="E335" s="32">
        <f>C335/F335</f>
        <v>1.7</v>
      </c>
      <c r="F335" s="43">
        <v>10</v>
      </c>
    </row>
    <row r="336" spans="1:6">
      <c r="A336" s="47" t="s">
        <v>331</v>
      </c>
      <c r="B336" s="15"/>
      <c r="C336" s="50">
        <v>13.5267</v>
      </c>
      <c r="D336" s="46"/>
      <c r="E336" s="32">
        <f>C336/F336</f>
        <v>4.6324315068493153E-2</v>
      </c>
      <c r="F336" s="43">
        <v>292</v>
      </c>
    </row>
    <row r="337" spans="1:6">
      <c r="A337" s="47" t="s">
        <v>332</v>
      </c>
      <c r="B337" s="15"/>
      <c r="C337" s="50"/>
      <c r="D337" s="46"/>
      <c r="E337" s="32"/>
      <c r="F337" s="43">
        <v>0</v>
      </c>
    </row>
    <row r="338" spans="1:6">
      <c r="A338" s="47" t="s">
        <v>333</v>
      </c>
      <c r="B338" s="15"/>
      <c r="C338" s="50"/>
      <c r="D338" s="46"/>
      <c r="E338" s="32"/>
      <c r="F338" s="43">
        <v>20</v>
      </c>
    </row>
    <row r="339" spans="1:6">
      <c r="A339" s="47" t="s">
        <v>334</v>
      </c>
      <c r="B339" s="15"/>
      <c r="C339" s="50"/>
      <c r="D339" s="46"/>
      <c r="E339" s="32"/>
      <c r="F339" s="43">
        <v>0</v>
      </c>
    </row>
    <row r="340" spans="1:6">
      <c r="A340" s="47" t="s">
        <v>335</v>
      </c>
      <c r="B340" s="15">
        <v>1770</v>
      </c>
      <c r="C340" s="50"/>
      <c r="D340" s="46"/>
      <c r="E340" s="32"/>
      <c r="F340" s="43">
        <v>816</v>
      </c>
    </row>
    <row r="341" spans="1:6">
      <c r="A341" s="47" t="s">
        <v>336</v>
      </c>
      <c r="B341" s="15">
        <v>175</v>
      </c>
      <c r="C341" s="50">
        <v>174.93</v>
      </c>
      <c r="D341" s="46">
        <f t="shared" si="4"/>
        <v>0.99960000000000004</v>
      </c>
      <c r="E341" s="32">
        <f>C341/F341</f>
        <v>0.74122881355932202</v>
      </c>
      <c r="F341" s="43">
        <v>236</v>
      </c>
    </row>
    <row r="342" spans="1:6">
      <c r="A342" s="47" t="s">
        <v>337</v>
      </c>
      <c r="B342" s="15"/>
      <c r="C342" s="50"/>
      <c r="D342" s="46"/>
      <c r="E342" s="32"/>
      <c r="F342" s="43">
        <v>0</v>
      </c>
    </row>
    <row r="343" spans="1:6">
      <c r="A343" s="47" t="s">
        <v>162</v>
      </c>
      <c r="B343" s="15"/>
      <c r="C343" s="50"/>
      <c r="D343" s="46"/>
      <c r="E343" s="32"/>
      <c r="F343" s="43">
        <v>0</v>
      </c>
    </row>
    <row r="344" spans="1:6">
      <c r="A344" s="47" t="s">
        <v>128</v>
      </c>
      <c r="B344" s="15"/>
      <c r="C344" s="50"/>
      <c r="D344" s="46"/>
      <c r="E344" s="32"/>
      <c r="F344" s="43">
        <v>0</v>
      </c>
    </row>
    <row r="345" spans="1:6">
      <c r="A345" s="47" t="s">
        <v>338</v>
      </c>
      <c r="B345" s="15">
        <v>14770</v>
      </c>
      <c r="C345" s="50">
        <v>5428.5757000000003</v>
      </c>
      <c r="D345" s="46">
        <f t="shared" si="4"/>
        <v>0.36754067027758974</v>
      </c>
      <c r="E345" s="32">
        <f>C345/F345</f>
        <v>0.75260996811312908</v>
      </c>
      <c r="F345" s="43">
        <v>7213</v>
      </c>
    </row>
    <row r="346" spans="1:6">
      <c r="A346" s="44" t="s">
        <v>339</v>
      </c>
      <c r="B346" s="15">
        <v>84</v>
      </c>
      <c r="C346" s="50">
        <v>84</v>
      </c>
      <c r="D346" s="46">
        <f t="shared" si="4"/>
        <v>1</v>
      </c>
      <c r="E346" s="32">
        <f>C346/F346</f>
        <v>1</v>
      </c>
      <c r="F346" s="43">
        <v>84</v>
      </c>
    </row>
    <row r="347" spans="1:6">
      <c r="A347" s="47" t="s">
        <v>119</v>
      </c>
      <c r="B347" s="15"/>
      <c r="C347" s="50"/>
      <c r="D347" s="46"/>
      <c r="E347" s="32"/>
      <c r="F347" s="43">
        <v>0</v>
      </c>
    </row>
    <row r="348" spans="1:6">
      <c r="A348" s="47" t="s">
        <v>120</v>
      </c>
      <c r="B348" s="15"/>
      <c r="C348" s="50"/>
      <c r="D348" s="46"/>
      <c r="E348" s="32"/>
      <c r="F348" s="43">
        <v>0</v>
      </c>
    </row>
    <row r="349" spans="1:6">
      <c r="A349" s="47" t="s">
        <v>121</v>
      </c>
      <c r="B349" s="15"/>
      <c r="C349" s="50"/>
      <c r="D349" s="46"/>
      <c r="E349" s="32"/>
      <c r="F349" s="43">
        <v>0</v>
      </c>
    </row>
    <row r="350" spans="1:6">
      <c r="A350" s="47" t="s">
        <v>340</v>
      </c>
      <c r="B350" s="15"/>
      <c r="C350" s="50"/>
      <c r="D350" s="46"/>
      <c r="E350" s="32"/>
      <c r="F350" s="43">
        <v>0</v>
      </c>
    </row>
    <row r="351" spans="1:6">
      <c r="A351" s="47" t="s">
        <v>128</v>
      </c>
      <c r="B351" s="15"/>
      <c r="C351" s="50"/>
      <c r="D351" s="46"/>
      <c r="E351" s="32"/>
      <c r="F351" s="43">
        <v>0</v>
      </c>
    </row>
    <row r="352" spans="1:6">
      <c r="A352" s="47" t="s">
        <v>341</v>
      </c>
      <c r="B352" s="15">
        <v>84</v>
      </c>
      <c r="C352" s="50">
        <v>84</v>
      </c>
      <c r="D352" s="46">
        <f t="shared" si="4"/>
        <v>1</v>
      </c>
      <c r="E352" s="32">
        <f>C352/F352</f>
        <v>1</v>
      </c>
      <c r="F352" s="43">
        <v>84</v>
      </c>
    </row>
    <row r="353" spans="1:6">
      <c r="A353" s="44" t="s">
        <v>342</v>
      </c>
      <c r="B353" s="15">
        <v>3639</v>
      </c>
      <c r="C353" s="50">
        <v>2555.8546999999999</v>
      </c>
      <c r="D353" s="46">
        <f t="shared" si="4"/>
        <v>0.70235083814234678</v>
      </c>
      <c r="E353" s="32">
        <f>C353/F353</f>
        <v>1.0583249275362319</v>
      </c>
      <c r="F353" s="43">
        <v>2415</v>
      </c>
    </row>
    <row r="354" spans="1:6">
      <c r="A354" s="47" t="s">
        <v>119</v>
      </c>
      <c r="B354" s="15">
        <v>1279</v>
      </c>
      <c r="C354" s="50">
        <v>1607.7127</v>
      </c>
      <c r="D354" s="46">
        <f t="shared" si="4"/>
        <v>1.2570075840500392</v>
      </c>
      <c r="E354" s="32">
        <f>C354/F354</f>
        <v>0.87661543075245363</v>
      </c>
      <c r="F354" s="43">
        <v>1834</v>
      </c>
    </row>
    <row r="355" spans="1:6">
      <c r="A355" s="47" t="s">
        <v>120</v>
      </c>
      <c r="B355" s="15"/>
      <c r="C355" s="50"/>
      <c r="D355" s="46"/>
      <c r="E355" s="32"/>
      <c r="F355" s="43">
        <v>0</v>
      </c>
    </row>
    <row r="356" spans="1:6">
      <c r="A356" s="47" t="s">
        <v>121</v>
      </c>
      <c r="B356" s="15"/>
      <c r="C356" s="50"/>
      <c r="D356" s="46"/>
      <c r="E356" s="32"/>
      <c r="F356" s="43">
        <v>0</v>
      </c>
    </row>
    <row r="357" spans="1:6">
      <c r="A357" s="47" t="s">
        <v>343</v>
      </c>
      <c r="B357" s="15">
        <v>240</v>
      </c>
      <c r="C357" s="50">
        <v>158</v>
      </c>
      <c r="D357" s="46">
        <f t="shared" si="4"/>
        <v>0.65833333333333333</v>
      </c>
      <c r="E357" s="32">
        <f>C357/F357</f>
        <v>1.462962962962963</v>
      </c>
      <c r="F357" s="43">
        <v>108</v>
      </c>
    </row>
    <row r="358" spans="1:6">
      <c r="A358" s="47" t="s">
        <v>344</v>
      </c>
      <c r="B358" s="15">
        <v>50</v>
      </c>
      <c r="C358" s="50">
        <v>50.4</v>
      </c>
      <c r="D358" s="46">
        <f t="shared" si="4"/>
        <v>1.008</v>
      </c>
      <c r="E358" s="32"/>
      <c r="F358" s="43">
        <v>0</v>
      </c>
    </row>
    <row r="359" spans="1:6">
      <c r="A359" s="47" t="s">
        <v>345</v>
      </c>
      <c r="B359" s="15">
        <v>35</v>
      </c>
      <c r="C359" s="50">
        <v>35</v>
      </c>
      <c r="D359" s="46">
        <f t="shared" si="4"/>
        <v>1</v>
      </c>
      <c r="E359" s="32"/>
      <c r="F359" s="43">
        <v>0</v>
      </c>
    </row>
    <row r="360" spans="1:6">
      <c r="A360" s="47" t="s">
        <v>346</v>
      </c>
      <c r="B360" s="15">
        <v>50</v>
      </c>
      <c r="C360" s="50">
        <v>50</v>
      </c>
      <c r="D360" s="46">
        <f t="shared" si="4"/>
        <v>1</v>
      </c>
      <c r="E360" s="32"/>
      <c r="F360" s="43">
        <v>0</v>
      </c>
    </row>
    <row r="361" spans="1:6">
      <c r="A361" s="47" t="s">
        <v>347</v>
      </c>
      <c r="B361" s="15"/>
      <c r="C361" s="50"/>
      <c r="D361" s="46"/>
      <c r="E361" s="32"/>
      <c r="F361" s="43">
        <v>13</v>
      </c>
    </row>
    <row r="362" spans="1:6">
      <c r="A362" s="47" t="s">
        <v>348</v>
      </c>
      <c r="B362" s="15">
        <v>670</v>
      </c>
      <c r="C362" s="50">
        <v>110.39</v>
      </c>
      <c r="D362" s="46">
        <f t="shared" si="4"/>
        <v>0.16476119402985076</v>
      </c>
      <c r="E362" s="32">
        <f>C362/F362</f>
        <v>0.38329861111111113</v>
      </c>
      <c r="F362" s="43">
        <v>288</v>
      </c>
    </row>
    <row r="363" spans="1:6">
      <c r="A363" s="47" t="s">
        <v>128</v>
      </c>
      <c r="B363" s="15"/>
      <c r="C363" s="50"/>
      <c r="D363" s="46"/>
      <c r="E363" s="32"/>
      <c r="F363" s="43">
        <v>0</v>
      </c>
    </row>
    <row r="364" spans="1:6">
      <c r="A364" s="47" t="s">
        <v>349</v>
      </c>
      <c r="B364" s="15">
        <v>1314</v>
      </c>
      <c r="C364" s="50">
        <v>544.35199999999998</v>
      </c>
      <c r="D364" s="46">
        <f t="shared" si="4"/>
        <v>0.41427092846270924</v>
      </c>
      <c r="E364" s="32">
        <f>C364/F364</f>
        <v>3.1648372093023256</v>
      </c>
      <c r="F364" s="43">
        <v>172</v>
      </c>
    </row>
    <row r="365" spans="1:6">
      <c r="A365" s="44" t="s">
        <v>350</v>
      </c>
      <c r="B365" s="15">
        <v>3147</v>
      </c>
      <c r="C365" s="50">
        <v>3535.4650000000001</v>
      </c>
      <c r="D365" s="46">
        <f t="shared" si="4"/>
        <v>1.1234397839211949</v>
      </c>
      <c r="E365" s="32">
        <f>C365/F365</f>
        <v>1.2745007209805337</v>
      </c>
      <c r="F365" s="43">
        <v>2774</v>
      </c>
    </row>
    <row r="366" spans="1:6">
      <c r="A366" s="47" t="s">
        <v>119</v>
      </c>
      <c r="B366" s="15">
        <v>1532</v>
      </c>
      <c r="C366" s="50">
        <v>1954.0650000000001</v>
      </c>
      <c r="D366" s="46">
        <f t="shared" si="4"/>
        <v>1.2754993472584857</v>
      </c>
      <c r="E366" s="32">
        <f>C366/F366</f>
        <v>1.3256886024423338</v>
      </c>
      <c r="F366" s="43">
        <v>1474</v>
      </c>
    </row>
    <row r="367" spans="1:6">
      <c r="A367" s="47" t="s">
        <v>120</v>
      </c>
      <c r="B367" s="15"/>
      <c r="C367" s="50"/>
      <c r="D367" s="46"/>
      <c r="E367" s="32"/>
      <c r="F367" s="43">
        <v>0</v>
      </c>
    </row>
    <row r="368" spans="1:6">
      <c r="A368" s="47" t="s">
        <v>121</v>
      </c>
      <c r="B368" s="15"/>
      <c r="C368" s="50"/>
      <c r="D368" s="46"/>
      <c r="E368" s="32"/>
      <c r="F368" s="43">
        <v>0</v>
      </c>
    </row>
    <row r="369" spans="1:6">
      <c r="A369" s="47" t="s">
        <v>351</v>
      </c>
      <c r="B369" s="15">
        <v>797</v>
      </c>
      <c r="C369" s="50">
        <v>733.4</v>
      </c>
      <c r="D369" s="46">
        <f t="shared" si="4"/>
        <v>0.92020075282308655</v>
      </c>
      <c r="E369" s="32">
        <f>C369/F369</f>
        <v>1.5279166666666666</v>
      </c>
      <c r="F369" s="43">
        <v>480</v>
      </c>
    </row>
    <row r="370" spans="1:6">
      <c r="A370" s="47" t="s">
        <v>352</v>
      </c>
      <c r="B370" s="15">
        <v>175</v>
      </c>
      <c r="C370" s="50">
        <v>175</v>
      </c>
      <c r="D370" s="46">
        <f t="shared" si="4"/>
        <v>1</v>
      </c>
      <c r="E370" s="32">
        <f>C370/F370</f>
        <v>3.5</v>
      </c>
      <c r="F370" s="43">
        <v>50</v>
      </c>
    </row>
    <row r="371" spans="1:6">
      <c r="A371" s="47" t="s">
        <v>353</v>
      </c>
      <c r="B371" s="15">
        <v>240</v>
      </c>
      <c r="C371" s="50">
        <v>240</v>
      </c>
      <c r="D371" s="46">
        <f t="shared" si="4"/>
        <v>1</v>
      </c>
      <c r="E371" s="32">
        <f>C371/F371</f>
        <v>6</v>
      </c>
      <c r="F371" s="43">
        <v>40</v>
      </c>
    </row>
    <row r="372" spans="1:6">
      <c r="A372" s="47" t="s">
        <v>128</v>
      </c>
      <c r="B372" s="15"/>
      <c r="C372" s="50"/>
      <c r="D372" s="46"/>
      <c r="E372" s="32"/>
      <c r="F372" s="43">
        <v>0</v>
      </c>
    </row>
    <row r="373" spans="1:6">
      <c r="A373" s="47" t="s">
        <v>354</v>
      </c>
      <c r="B373" s="15">
        <v>402</v>
      </c>
      <c r="C373" s="50">
        <v>433</v>
      </c>
      <c r="D373" s="46">
        <f t="shared" si="4"/>
        <v>1.0771144278606966</v>
      </c>
      <c r="E373" s="32">
        <f>C373/F373</f>
        <v>0.5931506849315068</v>
      </c>
      <c r="F373" s="43">
        <v>730</v>
      </c>
    </row>
    <row r="374" spans="1:6">
      <c r="A374" s="44" t="s">
        <v>355</v>
      </c>
      <c r="B374" s="15">
        <v>1533</v>
      </c>
      <c r="C374" s="50">
        <v>2235.7773000000002</v>
      </c>
      <c r="D374" s="46">
        <f t="shared" si="4"/>
        <v>1.4584326810176127</v>
      </c>
      <c r="E374" s="32">
        <f>C374/F374</f>
        <v>0.47988351577591765</v>
      </c>
      <c r="F374" s="43">
        <v>4659</v>
      </c>
    </row>
    <row r="375" spans="1:6">
      <c r="A375" s="47" t="s">
        <v>119</v>
      </c>
      <c r="B375" s="15">
        <v>608</v>
      </c>
      <c r="C375" s="50">
        <v>846.30730000000005</v>
      </c>
      <c r="D375" s="46">
        <f t="shared" si="4"/>
        <v>1.3919527960526317</v>
      </c>
      <c r="E375" s="32">
        <f>C375/F375</f>
        <v>1.1737965325936202</v>
      </c>
      <c r="F375" s="43">
        <v>721</v>
      </c>
    </row>
    <row r="376" spans="1:6">
      <c r="A376" s="47" t="s">
        <v>120</v>
      </c>
      <c r="B376" s="15"/>
      <c r="C376" s="50"/>
      <c r="D376" s="46"/>
      <c r="E376" s="32"/>
      <c r="F376" s="43">
        <v>0</v>
      </c>
    </row>
    <row r="377" spans="1:6">
      <c r="A377" s="47" t="s">
        <v>121</v>
      </c>
      <c r="B377" s="15"/>
      <c r="C377" s="50"/>
      <c r="D377" s="46"/>
      <c r="E377" s="32"/>
      <c r="F377" s="43">
        <v>0</v>
      </c>
    </row>
    <row r="378" spans="1:6">
      <c r="A378" s="47" t="s">
        <v>356</v>
      </c>
      <c r="B378" s="15">
        <v>654</v>
      </c>
      <c r="C378" s="50">
        <v>653.75</v>
      </c>
      <c r="D378" s="46">
        <f t="shared" si="4"/>
        <v>0.99961773700305812</v>
      </c>
      <c r="E378" s="32">
        <f>C378/F378</f>
        <v>0.83706786171574898</v>
      </c>
      <c r="F378" s="43">
        <v>781</v>
      </c>
    </row>
    <row r="379" spans="1:6">
      <c r="A379" s="47" t="s">
        <v>357</v>
      </c>
      <c r="B379" s="15">
        <v>80</v>
      </c>
      <c r="C379" s="50">
        <v>80</v>
      </c>
      <c r="D379" s="46">
        <f t="shared" si="4"/>
        <v>1</v>
      </c>
      <c r="E379" s="32">
        <f>C379/F379</f>
        <v>1.3333333333333333</v>
      </c>
      <c r="F379" s="43">
        <v>60</v>
      </c>
    </row>
    <row r="380" spans="1:6">
      <c r="A380" s="47" t="s">
        <v>358</v>
      </c>
      <c r="B380" s="15">
        <v>8</v>
      </c>
      <c r="C380" s="50">
        <v>8.27</v>
      </c>
      <c r="D380" s="46">
        <f t="shared" si="4"/>
        <v>1.0337499999999999</v>
      </c>
      <c r="E380" s="32">
        <f>C380/F380</f>
        <v>1.0337499999999999</v>
      </c>
      <c r="F380" s="43">
        <v>8</v>
      </c>
    </row>
    <row r="381" spans="1:6">
      <c r="A381" s="47" t="s">
        <v>359</v>
      </c>
      <c r="B381" s="15">
        <v>40</v>
      </c>
      <c r="C381" s="50">
        <v>81</v>
      </c>
      <c r="D381" s="46">
        <f t="shared" si="4"/>
        <v>2.0249999999999999</v>
      </c>
      <c r="E381" s="32">
        <f>C381/F381</f>
        <v>0.94186046511627908</v>
      </c>
      <c r="F381" s="43">
        <v>86</v>
      </c>
    </row>
    <row r="382" spans="1:6">
      <c r="A382" s="47" t="s">
        <v>360</v>
      </c>
      <c r="B382" s="15"/>
      <c r="C382" s="50"/>
      <c r="D382" s="46"/>
      <c r="E382" s="32"/>
      <c r="F382" s="43">
        <v>0</v>
      </c>
    </row>
    <row r="383" spans="1:6">
      <c r="A383" s="47" t="s">
        <v>361</v>
      </c>
      <c r="B383" s="15"/>
      <c r="C383" s="50"/>
      <c r="D383" s="46"/>
      <c r="E383" s="32"/>
      <c r="F383" s="43">
        <v>0</v>
      </c>
    </row>
    <row r="384" spans="1:6">
      <c r="A384" s="47" t="s">
        <v>362</v>
      </c>
      <c r="B384" s="15"/>
      <c r="C384" s="50">
        <v>23.33</v>
      </c>
      <c r="D384" s="46"/>
      <c r="E384" s="32"/>
      <c r="F384" s="43">
        <v>0</v>
      </c>
    </row>
    <row r="385" spans="1:6">
      <c r="A385" s="47" t="s">
        <v>363</v>
      </c>
      <c r="B385" s="15"/>
      <c r="C385" s="50"/>
      <c r="D385" s="46"/>
      <c r="E385" s="32"/>
    </row>
    <row r="386" spans="1:6">
      <c r="A386" s="47" t="s">
        <v>128</v>
      </c>
      <c r="B386" s="15"/>
      <c r="C386" s="50"/>
      <c r="D386" s="46"/>
      <c r="E386" s="32"/>
    </row>
    <row r="387" spans="1:6">
      <c r="A387" s="47" t="s">
        <v>364</v>
      </c>
      <c r="B387" s="15">
        <v>143</v>
      </c>
      <c r="C387" s="50">
        <v>543.12</v>
      </c>
      <c r="D387" s="46">
        <f t="shared" si="4"/>
        <v>3.7980419580419582</v>
      </c>
      <c r="E387" s="32">
        <f>C387/F387</f>
        <v>0.18085914085914087</v>
      </c>
      <c r="F387" s="43">
        <v>3003</v>
      </c>
    </row>
    <row r="388" spans="1:6">
      <c r="A388" s="44" t="s">
        <v>365</v>
      </c>
      <c r="B388" s="15"/>
      <c r="C388" s="50">
        <v>0</v>
      </c>
      <c r="D388" s="46"/>
      <c r="E388" s="32"/>
      <c r="F388" s="43">
        <v>0</v>
      </c>
    </row>
    <row r="389" spans="1:6">
      <c r="A389" s="47" t="s">
        <v>119</v>
      </c>
      <c r="B389" s="15"/>
      <c r="C389" s="50"/>
      <c r="D389" s="46"/>
      <c r="E389" s="32"/>
      <c r="F389" s="43">
        <v>0</v>
      </c>
    </row>
    <row r="390" spans="1:6">
      <c r="A390" s="47" t="s">
        <v>120</v>
      </c>
      <c r="B390" s="15"/>
      <c r="C390" s="50"/>
      <c r="D390" s="46"/>
      <c r="E390" s="32"/>
      <c r="F390" s="43">
        <v>0</v>
      </c>
    </row>
    <row r="391" spans="1:6">
      <c r="A391" s="47" t="s">
        <v>121</v>
      </c>
      <c r="B391" s="15"/>
      <c r="C391" s="50"/>
      <c r="D391" s="46"/>
      <c r="E391" s="32"/>
      <c r="F391" s="43">
        <v>0</v>
      </c>
    </row>
    <row r="392" spans="1:6">
      <c r="A392" s="47" t="s">
        <v>366</v>
      </c>
      <c r="B392" s="15"/>
      <c r="C392" s="50"/>
      <c r="D392" s="46"/>
      <c r="E392" s="32"/>
      <c r="F392" s="43">
        <v>0</v>
      </c>
    </row>
    <row r="393" spans="1:6">
      <c r="A393" s="47" t="s">
        <v>367</v>
      </c>
      <c r="B393" s="15"/>
      <c r="C393" s="50"/>
      <c r="D393" s="46"/>
      <c r="E393" s="32"/>
      <c r="F393" s="43">
        <v>0</v>
      </c>
    </row>
    <row r="394" spans="1:6">
      <c r="A394" s="47" t="s">
        <v>368</v>
      </c>
      <c r="B394" s="15"/>
      <c r="C394" s="50"/>
      <c r="D394" s="46"/>
      <c r="E394" s="32"/>
      <c r="F394" s="43">
        <v>0</v>
      </c>
    </row>
    <row r="395" spans="1:6">
      <c r="A395" s="47" t="s">
        <v>128</v>
      </c>
      <c r="B395" s="15"/>
      <c r="C395" s="50"/>
      <c r="D395" s="46"/>
      <c r="E395" s="32"/>
      <c r="F395" s="43">
        <v>0</v>
      </c>
    </row>
    <row r="396" spans="1:6">
      <c r="A396" s="47" t="s">
        <v>369</v>
      </c>
      <c r="B396" s="15"/>
      <c r="C396" s="50"/>
      <c r="D396" s="46"/>
      <c r="E396" s="32"/>
      <c r="F396" s="43">
        <v>0</v>
      </c>
    </row>
    <row r="397" spans="1:6">
      <c r="A397" s="44" t="s">
        <v>370</v>
      </c>
      <c r="B397" s="15"/>
      <c r="C397" s="50">
        <v>0</v>
      </c>
      <c r="D397" s="46"/>
      <c r="E397" s="32"/>
      <c r="F397" s="43">
        <v>0</v>
      </c>
    </row>
    <row r="398" spans="1:6">
      <c r="A398" s="47" t="s">
        <v>119</v>
      </c>
      <c r="B398" s="15"/>
      <c r="C398" s="50"/>
      <c r="D398" s="46"/>
      <c r="E398" s="32"/>
      <c r="F398" s="43">
        <v>0</v>
      </c>
    </row>
    <row r="399" spans="1:6">
      <c r="A399" s="47" t="s">
        <v>120</v>
      </c>
      <c r="B399" s="15"/>
      <c r="C399" s="50"/>
      <c r="D399" s="46"/>
      <c r="E399" s="32"/>
      <c r="F399" s="43">
        <v>0</v>
      </c>
    </row>
    <row r="400" spans="1:6">
      <c r="A400" s="47" t="s">
        <v>121</v>
      </c>
      <c r="B400" s="15"/>
      <c r="C400" s="50"/>
      <c r="D400" s="46"/>
      <c r="E400" s="32"/>
      <c r="F400" s="43">
        <v>0</v>
      </c>
    </row>
    <row r="401" spans="1:6">
      <c r="A401" s="47" t="s">
        <v>371</v>
      </c>
      <c r="B401" s="15"/>
      <c r="C401" s="50"/>
      <c r="D401" s="46"/>
      <c r="E401" s="32"/>
      <c r="F401" s="43">
        <v>0</v>
      </c>
    </row>
    <row r="402" spans="1:6">
      <c r="A402" s="47" t="s">
        <v>372</v>
      </c>
      <c r="B402" s="15"/>
      <c r="C402" s="50"/>
      <c r="D402" s="46"/>
      <c r="E402" s="32"/>
      <c r="F402" s="43">
        <v>0</v>
      </c>
    </row>
    <row r="403" spans="1:6">
      <c r="A403" s="47" t="s">
        <v>373</v>
      </c>
      <c r="B403" s="15"/>
      <c r="C403" s="50"/>
      <c r="D403" s="46"/>
      <c r="E403" s="32"/>
      <c r="F403" s="43">
        <v>0</v>
      </c>
    </row>
    <row r="404" spans="1:6">
      <c r="A404" s="47" t="s">
        <v>128</v>
      </c>
      <c r="B404" s="15"/>
      <c r="C404" s="50"/>
      <c r="D404" s="46"/>
      <c r="E404" s="32"/>
      <c r="F404" s="43">
        <v>0</v>
      </c>
    </row>
    <row r="405" spans="1:6">
      <c r="A405" s="47" t="s">
        <v>374</v>
      </c>
      <c r="B405" s="15"/>
      <c r="C405" s="50"/>
      <c r="D405" s="46"/>
      <c r="E405" s="32"/>
      <c r="F405" s="43">
        <v>0</v>
      </c>
    </row>
    <row r="406" spans="1:6">
      <c r="A406" s="44" t="s">
        <v>375</v>
      </c>
      <c r="B406" s="15"/>
      <c r="C406" s="50">
        <v>0</v>
      </c>
      <c r="D406" s="46"/>
      <c r="E406" s="32"/>
      <c r="F406" s="43">
        <v>0</v>
      </c>
    </row>
    <row r="407" spans="1:6">
      <c r="A407" s="47" t="s">
        <v>119</v>
      </c>
      <c r="B407" s="15"/>
      <c r="C407" s="50"/>
      <c r="D407" s="46"/>
      <c r="E407" s="32"/>
      <c r="F407" s="43">
        <v>0</v>
      </c>
    </row>
    <row r="408" spans="1:6">
      <c r="A408" s="47" t="s">
        <v>120</v>
      </c>
      <c r="B408" s="15"/>
      <c r="C408" s="50"/>
      <c r="D408" s="46"/>
      <c r="E408" s="32"/>
      <c r="F408" s="43">
        <v>0</v>
      </c>
    </row>
    <row r="409" spans="1:6">
      <c r="A409" s="47" t="s">
        <v>121</v>
      </c>
      <c r="B409" s="15"/>
      <c r="C409" s="50"/>
      <c r="D409" s="46"/>
      <c r="E409" s="32"/>
      <c r="F409" s="43">
        <v>0</v>
      </c>
    </row>
    <row r="410" spans="1:6">
      <c r="A410" s="47" t="s">
        <v>376</v>
      </c>
      <c r="B410" s="15"/>
      <c r="C410" s="50"/>
      <c r="D410" s="46"/>
      <c r="E410" s="32"/>
      <c r="F410" s="43">
        <v>0</v>
      </c>
    </row>
    <row r="411" spans="1:6">
      <c r="A411" s="47" t="s">
        <v>377</v>
      </c>
      <c r="B411" s="15"/>
      <c r="C411" s="50"/>
      <c r="D411" s="46"/>
      <c r="E411" s="32"/>
      <c r="F411" s="43">
        <v>0</v>
      </c>
    </row>
    <row r="412" spans="1:6">
      <c r="A412" s="47" t="s">
        <v>128</v>
      </c>
      <c r="B412" s="15"/>
      <c r="C412" s="50"/>
      <c r="D412" s="46"/>
      <c r="E412" s="32"/>
      <c r="F412" s="43">
        <v>0</v>
      </c>
    </row>
    <row r="413" spans="1:6">
      <c r="A413" s="47" t="s">
        <v>378</v>
      </c>
      <c r="B413" s="15"/>
      <c r="C413" s="50"/>
      <c r="D413" s="46"/>
      <c r="E413" s="32"/>
      <c r="F413" s="43">
        <v>0</v>
      </c>
    </row>
    <row r="414" spans="1:6">
      <c r="A414" s="44" t="s">
        <v>379</v>
      </c>
      <c r="B414" s="15"/>
      <c r="C414" s="50">
        <v>0</v>
      </c>
      <c r="D414" s="46"/>
      <c r="E414" s="32"/>
      <c r="F414" s="43">
        <v>0</v>
      </c>
    </row>
    <row r="415" spans="1:6">
      <c r="A415" s="47" t="s">
        <v>119</v>
      </c>
      <c r="B415" s="15"/>
      <c r="C415" s="50"/>
      <c r="D415" s="46"/>
      <c r="E415" s="32"/>
      <c r="F415" s="43">
        <v>0</v>
      </c>
    </row>
    <row r="416" spans="1:6">
      <c r="A416" s="47" t="s">
        <v>120</v>
      </c>
      <c r="B416" s="15"/>
      <c r="C416" s="50"/>
      <c r="D416" s="46"/>
      <c r="E416" s="32"/>
      <c r="F416" s="43">
        <v>0</v>
      </c>
    </row>
    <row r="417" spans="1:6">
      <c r="A417" s="47" t="s">
        <v>380</v>
      </c>
      <c r="B417" s="15"/>
      <c r="C417" s="50"/>
      <c r="D417" s="46"/>
      <c r="E417" s="32"/>
      <c r="F417" s="43">
        <v>0</v>
      </c>
    </row>
    <row r="418" spans="1:6">
      <c r="A418" s="47" t="s">
        <v>381</v>
      </c>
      <c r="B418" s="15"/>
      <c r="C418" s="50"/>
      <c r="D418" s="46"/>
      <c r="E418" s="32"/>
      <c r="F418" s="43">
        <v>0</v>
      </c>
    </row>
    <row r="419" spans="1:6">
      <c r="A419" s="47" t="s">
        <v>382</v>
      </c>
      <c r="B419" s="15"/>
      <c r="C419" s="50"/>
      <c r="D419" s="46"/>
      <c r="E419" s="32"/>
      <c r="F419" s="43">
        <v>0</v>
      </c>
    </row>
    <row r="420" spans="1:6">
      <c r="A420" s="47" t="s">
        <v>335</v>
      </c>
      <c r="B420" s="15"/>
      <c r="C420" s="50"/>
      <c r="D420" s="46"/>
      <c r="E420" s="32"/>
      <c r="F420" s="43">
        <v>0</v>
      </c>
    </row>
    <row r="421" spans="1:6">
      <c r="A421" s="47" t="s">
        <v>383</v>
      </c>
      <c r="B421" s="15"/>
      <c r="C421" s="50"/>
      <c r="D421" s="46"/>
      <c r="E421" s="32"/>
      <c r="F421" s="43">
        <v>0</v>
      </c>
    </row>
    <row r="422" spans="1:6">
      <c r="A422" s="44" t="s">
        <v>384</v>
      </c>
      <c r="B422" s="15"/>
      <c r="C422" s="50">
        <v>0</v>
      </c>
      <c r="D422" s="46"/>
      <c r="E422" s="32"/>
    </row>
    <row r="423" spans="1:6">
      <c r="A423" s="47" t="s">
        <v>385</v>
      </c>
      <c r="B423" s="15"/>
      <c r="C423" s="50"/>
      <c r="D423" s="46"/>
      <c r="E423" s="32"/>
    </row>
    <row r="424" spans="1:6">
      <c r="A424" s="47" t="s">
        <v>119</v>
      </c>
      <c r="B424" s="15"/>
      <c r="C424" s="50"/>
      <c r="D424" s="46"/>
      <c r="E424" s="32"/>
    </row>
    <row r="425" spans="1:6">
      <c r="A425" s="47" t="s">
        <v>386</v>
      </c>
      <c r="B425" s="15"/>
      <c r="C425" s="50"/>
      <c r="D425" s="46"/>
      <c r="E425" s="32"/>
    </row>
    <row r="426" spans="1:6">
      <c r="A426" s="47" t="s">
        <v>387</v>
      </c>
      <c r="B426" s="15"/>
      <c r="C426" s="50"/>
      <c r="D426" s="46"/>
      <c r="E426" s="32"/>
    </row>
    <row r="427" spans="1:6">
      <c r="A427" s="47" t="s">
        <v>388</v>
      </c>
      <c r="B427" s="15"/>
      <c r="C427" s="50"/>
      <c r="D427" s="46"/>
      <c r="E427" s="32"/>
    </row>
    <row r="428" spans="1:6">
      <c r="A428" s="47" t="s">
        <v>389</v>
      </c>
      <c r="B428" s="15"/>
      <c r="C428" s="50"/>
      <c r="D428" s="46"/>
      <c r="E428" s="32"/>
    </row>
    <row r="429" spans="1:6">
      <c r="A429" s="47" t="s">
        <v>390</v>
      </c>
      <c r="B429" s="15"/>
      <c r="C429" s="50"/>
      <c r="D429" s="46"/>
      <c r="E429" s="32"/>
    </row>
    <row r="430" spans="1:6">
      <c r="A430" s="47" t="s">
        <v>391</v>
      </c>
      <c r="B430" s="15"/>
      <c r="C430" s="50"/>
      <c r="D430" s="46"/>
      <c r="E430" s="32"/>
    </row>
    <row r="431" spans="1:6">
      <c r="A431" s="44" t="s">
        <v>392</v>
      </c>
      <c r="B431" s="15">
        <v>1069</v>
      </c>
      <c r="C431" s="50">
        <v>1154.1199999999999</v>
      </c>
      <c r="D431" s="46">
        <f t="shared" ref="D431:D452" si="5">C431/B431</f>
        <v>1.0796258185219831</v>
      </c>
      <c r="E431" s="32">
        <f t="shared" ref="E431:E452" si="6">C431/F431</f>
        <v>0.70674831598285359</v>
      </c>
      <c r="F431" s="43">
        <v>1633</v>
      </c>
    </row>
    <row r="432" spans="1:6">
      <c r="A432" s="47" t="s">
        <v>393</v>
      </c>
      <c r="B432" s="15">
        <v>1069</v>
      </c>
      <c r="C432" s="50">
        <v>1154.1199999999999</v>
      </c>
      <c r="D432" s="46">
        <f t="shared" si="5"/>
        <v>1.0796258185219831</v>
      </c>
      <c r="E432" s="32">
        <f t="shared" si="6"/>
        <v>0.71110289587184217</v>
      </c>
      <c r="F432" s="43">
        <v>1623</v>
      </c>
    </row>
    <row r="433" spans="1:6">
      <c r="A433" s="47" t="s">
        <v>394</v>
      </c>
      <c r="B433" s="15"/>
      <c r="C433" s="50"/>
      <c r="D433" s="46"/>
      <c r="E433" s="32"/>
      <c r="F433" s="43">
        <v>10</v>
      </c>
    </row>
    <row r="434" spans="1:6">
      <c r="A434" s="44" t="s">
        <v>395</v>
      </c>
      <c r="B434" s="15">
        <v>95062</v>
      </c>
      <c r="C434" s="50">
        <v>202498.75889999999</v>
      </c>
      <c r="D434" s="46">
        <f t="shared" si="5"/>
        <v>2.1301756632513515</v>
      </c>
      <c r="E434" s="32">
        <f t="shared" si="6"/>
        <v>1.3014644546991188</v>
      </c>
      <c r="F434" s="43">
        <v>155593</v>
      </c>
    </row>
    <row r="435" spans="1:6">
      <c r="A435" s="44" t="s">
        <v>396</v>
      </c>
      <c r="B435" s="15">
        <v>115</v>
      </c>
      <c r="C435" s="50">
        <v>127.1241</v>
      </c>
      <c r="D435" s="46">
        <f t="shared" si="5"/>
        <v>1.1054269565217392</v>
      </c>
      <c r="E435" s="32">
        <f t="shared" si="6"/>
        <v>0.77044909090909086</v>
      </c>
      <c r="F435" s="43">
        <v>165</v>
      </c>
    </row>
    <row r="436" spans="1:6">
      <c r="A436" s="47" t="s">
        <v>119</v>
      </c>
      <c r="B436" s="15">
        <v>115</v>
      </c>
      <c r="C436" s="50">
        <v>122.9241</v>
      </c>
      <c r="D436" s="46">
        <f t="shared" si="5"/>
        <v>1.0689052173913043</v>
      </c>
      <c r="E436" s="32">
        <f t="shared" si="6"/>
        <v>0.75413558282208581</v>
      </c>
      <c r="F436" s="43">
        <v>163</v>
      </c>
    </row>
    <row r="437" spans="1:6">
      <c r="A437" s="47" t="s">
        <v>120</v>
      </c>
      <c r="B437" s="15"/>
      <c r="C437" s="50"/>
      <c r="D437" s="46"/>
      <c r="E437" s="32"/>
      <c r="F437" s="43">
        <v>0</v>
      </c>
    </row>
    <row r="438" spans="1:6">
      <c r="A438" s="47" t="s">
        <v>121</v>
      </c>
      <c r="B438" s="15"/>
      <c r="C438" s="50"/>
      <c r="D438" s="46"/>
      <c r="E438" s="32"/>
      <c r="F438" s="43">
        <v>0</v>
      </c>
    </row>
    <row r="439" spans="1:6">
      <c r="A439" s="47" t="s">
        <v>397</v>
      </c>
      <c r="B439" s="15"/>
      <c r="C439" s="50">
        <v>4.2</v>
      </c>
      <c r="D439" s="46"/>
      <c r="E439" s="32">
        <f t="shared" si="6"/>
        <v>2.1</v>
      </c>
      <c r="F439" s="43">
        <v>2</v>
      </c>
    </row>
    <row r="440" spans="1:6">
      <c r="A440" s="44" t="s">
        <v>398</v>
      </c>
      <c r="B440" s="15">
        <v>82566</v>
      </c>
      <c r="C440" s="50">
        <v>189623.18220000001</v>
      </c>
      <c r="D440" s="46">
        <f t="shared" si="5"/>
        <v>2.2966255141341474</v>
      </c>
      <c r="E440" s="32">
        <f t="shared" si="6"/>
        <v>1.355467902355338</v>
      </c>
      <c r="F440" s="43">
        <v>139895</v>
      </c>
    </row>
    <row r="441" spans="1:6">
      <c r="A441" s="47" t="s">
        <v>399</v>
      </c>
      <c r="B441" s="15">
        <v>3056</v>
      </c>
      <c r="C441" s="50">
        <v>3635.1093000000001</v>
      </c>
      <c r="D441" s="46">
        <f t="shared" si="5"/>
        <v>1.1894991164921467</v>
      </c>
      <c r="E441" s="32">
        <f t="shared" si="6"/>
        <v>0.97065668891855805</v>
      </c>
      <c r="F441" s="43">
        <v>3745</v>
      </c>
    </row>
    <row r="442" spans="1:6">
      <c r="A442" s="47" t="s">
        <v>400</v>
      </c>
      <c r="B442" s="15">
        <v>25055</v>
      </c>
      <c r="C442" s="50">
        <v>24245.229200000002</v>
      </c>
      <c r="D442" s="46">
        <f t="shared" si="5"/>
        <v>0.96768027140291368</v>
      </c>
      <c r="E442" s="32">
        <f t="shared" si="6"/>
        <v>0.67368443691127844</v>
      </c>
      <c r="F442" s="43">
        <v>35989</v>
      </c>
    </row>
    <row r="443" spans="1:6">
      <c r="A443" s="47" t="s">
        <v>401</v>
      </c>
      <c r="B443" s="15">
        <v>13907</v>
      </c>
      <c r="C443" s="50">
        <v>13668.215050000001</v>
      </c>
      <c r="D443" s="46">
        <f t="shared" si="5"/>
        <v>0.9828298734450277</v>
      </c>
      <c r="E443" s="32">
        <f t="shared" si="6"/>
        <v>0.8163052466555184</v>
      </c>
      <c r="F443" s="43">
        <v>16744</v>
      </c>
    </row>
    <row r="444" spans="1:6">
      <c r="A444" s="47" t="s">
        <v>402</v>
      </c>
      <c r="B444" s="15">
        <v>5308</v>
      </c>
      <c r="C444" s="50">
        <v>5469.1301999999996</v>
      </c>
      <c r="D444" s="46">
        <f t="shared" si="5"/>
        <v>1.0303561039939713</v>
      </c>
      <c r="E444" s="32">
        <f t="shared" si="6"/>
        <v>0.72218806285487913</v>
      </c>
      <c r="F444" s="43">
        <v>7573</v>
      </c>
    </row>
    <row r="445" spans="1:6">
      <c r="A445" s="47" t="s">
        <v>403</v>
      </c>
      <c r="B445" s="15"/>
      <c r="C445" s="50"/>
      <c r="D445" s="46"/>
      <c r="E445" s="32"/>
      <c r="F445" s="43">
        <v>2</v>
      </c>
    </row>
    <row r="446" spans="1:6">
      <c r="A446" s="47" t="s">
        <v>404</v>
      </c>
      <c r="B446" s="15"/>
      <c r="C446" s="50"/>
      <c r="D446" s="46"/>
      <c r="E446" s="32"/>
      <c r="F446" s="43">
        <v>0</v>
      </c>
    </row>
    <row r="447" spans="1:6">
      <c r="A447" s="47" t="s">
        <v>405</v>
      </c>
      <c r="B447" s="15"/>
      <c r="C447" s="50"/>
      <c r="D447" s="46"/>
      <c r="E447" s="32"/>
      <c r="F447" s="43">
        <v>0</v>
      </c>
    </row>
    <row r="448" spans="1:6">
      <c r="A448" s="47" t="s">
        <v>406</v>
      </c>
      <c r="B448" s="15">
        <v>35240</v>
      </c>
      <c r="C448" s="50">
        <v>142605.49845000001</v>
      </c>
      <c r="D448" s="46">
        <f t="shared" si="5"/>
        <v>4.0466940536322369</v>
      </c>
      <c r="E448" s="32">
        <f t="shared" si="6"/>
        <v>1.8802971763666572</v>
      </c>
      <c r="F448" s="43">
        <v>75842</v>
      </c>
    </row>
    <row r="449" spans="1:6">
      <c r="A449" s="44" t="s">
        <v>407</v>
      </c>
      <c r="B449" s="15">
        <v>1099</v>
      </c>
      <c r="C449" s="50">
        <v>1321.0631000000001</v>
      </c>
      <c r="D449" s="46">
        <f t="shared" si="5"/>
        <v>1.2020592356687898</v>
      </c>
      <c r="E449" s="32">
        <f t="shared" si="6"/>
        <v>0.4988908987915408</v>
      </c>
      <c r="F449" s="43">
        <v>2648</v>
      </c>
    </row>
    <row r="450" spans="1:6">
      <c r="A450" s="47" t="s">
        <v>408</v>
      </c>
      <c r="B450" s="15"/>
      <c r="C450" s="50"/>
      <c r="D450" s="46"/>
      <c r="E450" s="32"/>
      <c r="F450" s="43">
        <v>0</v>
      </c>
    </row>
    <row r="451" spans="1:6">
      <c r="A451" s="47" t="s">
        <v>409</v>
      </c>
      <c r="B451" s="15">
        <v>1072</v>
      </c>
      <c r="C451" s="50">
        <v>1275.729</v>
      </c>
      <c r="D451" s="46">
        <f t="shared" si="5"/>
        <v>1.1900457089552239</v>
      </c>
      <c r="E451" s="32">
        <f t="shared" si="6"/>
        <v>0.55903987730061355</v>
      </c>
      <c r="F451" s="43">
        <v>2282</v>
      </c>
    </row>
    <row r="452" spans="1:6">
      <c r="A452" s="47" t="s">
        <v>410</v>
      </c>
      <c r="B452" s="15">
        <v>27</v>
      </c>
      <c r="C452" s="50">
        <v>45.334099999999999</v>
      </c>
      <c r="D452" s="46">
        <f t="shared" si="5"/>
        <v>1.6790407407407406</v>
      </c>
      <c r="E452" s="32">
        <f t="shared" si="6"/>
        <v>1.2952600000000001</v>
      </c>
      <c r="F452" s="43">
        <v>35</v>
      </c>
    </row>
    <row r="453" spans="1:6">
      <c r="A453" s="47" t="s">
        <v>411</v>
      </c>
      <c r="B453" s="15"/>
      <c r="C453" s="50"/>
      <c r="D453" s="46"/>
      <c r="E453" s="32"/>
      <c r="F453" s="43">
        <v>20</v>
      </c>
    </row>
    <row r="454" spans="1:6">
      <c r="A454" s="47" t="s">
        <v>412</v>
      </c>
      <c r="B454" s="15"/>
      <c r="C454" s="50"/>
      <c r="D454" s="46"/>
      <c r="E454" s="32"/>
      <c r="F454" s="43">
        <v>0</v>
      </c>
    </row>
    <row r="455" spans="1:6">
      <c r="A455" s="47" t="s">
        <v>413</v>
      </c>
      <c r="B455" s="15"/>
      <c r="C455" s="50"/>
      <c r="D455" s="46"/>
      <c r="E455" s="32"/>
      <c r="F455" s="43">
        <v>311</v>
      </c>
    </row>
    <row r="456" spans="1:6">
      <c r="A456" s="44" t="s">
        <v>414</v>
      </c>
      <c r="B456" s="15">
        <v>177</v>
      </c>
      <c r="C456" s="50">
        <v>178.0412</v>
      </c>
      <c r="D456" s="46">
        <f>C456/B456</f>
        <v>1.0058824858757063</v>
      </c>
      <c r="E456" s="32">
        <f>C456/F456</f>
        <v>0.70094960629921266</v>
      </c>
      <c r="F456" s="43">
        <v>254</v>
      </c>
    </row>
    <row r="457" spans="1:6">
      <c r="A457" s="47" t="s">
        <v>415</v>
      </c>
      <c r="B457" s="15">
        <v>177</v>
      </c>
      <c r="C457" s="50">
        <v>178.0412</v>
      </c>
      <c r="D457" s="46">
        <f>C457/B457</f>
        <v>1.0058824858757063</v>
      </c>
      <c r="E457" s="32">
        <f>C457/F457</f>
        <v>0.70094960629921266</v>
      </c>
      <c r="F457" s="43">
        <v>254</v>
      </c>
    </row>
    <row r="458" spans="1:6">
      <c r="A458" s="47" t="s">
        <v>416</v>
      </c>
      <c r="B458" s="15"/>
      <c r="C458" s="50"/>
      <c r="D458" s="46"/>
      <c r="E458" s="32"/>
      <c r="F458" s="43">
        <v>0</v>
      </c>
    </row>
    <row r="459" spans="1:6">
      <c r="A459" s="47" t="s">
        <v>417</v>
      </c>
      <c r="B459" s="15"/>
      <c r="C459" s="50"/>
      <c r="D459" s="46"/>
      <c r="E459" s="32"/>
      <c r="F459" s="43">
        <v>0</v>
      </c>
    </row>
    <row r="460" spans="1:6">
      <c r="A460" s="47" t="s">
        <v>418</v>
      </c>
      <c r="B460" s="15"/>
      <c r="C460" s="50"/>
      <c r="D460" s="46"/>
      <c r="E460" s="32"/>
      <c r="F460" s="43">
        <v>0</v>
      </c>
    </row>
    <row r="461" spans="1:6">
      <c r="A461" s="47" t="s">
        <v>419</v>
      </c>
      <c r="B461" s="15"/>
      <c r="C461" s="50"/>
      <c r="D461" s="46"/>
      <c r="E461" s="32"/>
      <c r="F461" s="43">
        <v>0</v>
      </c>
    </row>
    <row r="462" spans="1:6">
      <c r="A462" s="44" t="s">
        <v>420</v>
      </c>
      <c r="B462" s="15"/>
      <c r="C462" s="50">
        <v>0</v>
      </c>
      <c r="D462" s="46"/>
      <c r="E462" s="32"/>
      <c r="F462" s="43">
        <v>0</v>
      </c>
    </row>
    <row r="463" spans="1:6">
      <c r="A463" s="47" t="s">
        <v>421</v>
      </c>
      <c r="B463" s="15"/>
      <c r="C463" s="50"/>
      <c r="D463" s="46"/>
      <c r="E463" s="32"/>
      <c r="F463" s="43">
        <v>0</v>
      </c>
    </row>
    <row r="464" spans="1:6">
      <c r="A464" s="47" t="s">
        <v>422</v>
      </c>
      <c r="B464" s="15"/>
      <c r="C464" s="50"/>
      <c r="D464" s="46"/>
      <c r="E464" s="32"/>
      <c r="F464" s="43">
        <v>0</v>
      </c>
    </row>
    <row r="465" spans="1:6">
      <c r="A465" s="47" t="s">
        <v>423</v>
      </c>
      <c r="B465" s="15"/>
      <c r="C465" s="50"/>
      <c r="D465" s="46"/>
      <c r="E465" s="32"/>
      <c r="F465" s="43">
        <v>0</v>
      </c>
    </row>
    <row r="466" spans="1:6">
      <c r="A466" s="44" t="s">
        <v>424</v>
      </c>
      <c r="B466" s="15"/>
      <c r="C466" s="50">
        <v>0</v>
      </c>
      <c r="D466" s="46"/>
      <c r="E466" s="32"/>
      <c r="F466" s="43">
        <v>0</v>
      </c>
    </row>
    <row r="467" spans="1:6">
      <c r="A467" s="47" t="s">
        <v>425</v>
      </c>
      <c r="B467" s="15"/>
      <c r="C467" s="50"/>
      <c r="D467" s="46"/>
      <c r="E467" s="32"/>
      <c r="F467" s="43">
        <v>0</v>
      </c>
    </row>
    <row r="468" spans="1:6">
      <c r="A468" s="47" t="s">
        <v>426</v>
      </c>
      <c r="B468" s="15"/>
      <c r="C468" s="50"/>
      <c r="D468" s="46"/>
      <c r="E468" s="32"/>
      <c r="F468" s="43">
        <v>0</v>
      </c>
    </row>
    <row r="469" spans="1:6">
      <c r="A469" s="47" t="s">
        <v>427</v>
      </c>
      <c r="B469" s="15"/>
      <c r="C469" s="50"/>
      <c r="D469" s="46"/>
      <c r="E469" s="32"/>
      <c r="F469" s="43">
        <v>0</v>
      </c>
    </row>
    <row r="470" spans="1:6">
      <c r="A470" s="44" t="s">
        <v>428</v>
      </c>
      <c r="B470" s="15">
        <v>483</v>
      </c>
      <c r="C470" s="50">
        <v>467.27695</v>
      </c>
      <c r="D470" s="46">
        <f>C470/B470</f>
        <v>0.96744710144927537</v>
      </c>
      <c r="E470" s="32">
        <f>C470/F470</f>
        <v>1.0841692575406032</v>
      </c>
      <c r="F470" s="43">
        <v>431</v>
      </c>
    </row>
    <row r="471" spans="1:6">
      <c r="A471" s="47" t="s">
        <v>429</v>
      </c>
      <c r="B471" s="15">
        <v>483</v>
      </c>
      <c r="C471" s="50">
        <v>467.27695</v>
      </c>
      <c r="D471" s="46">
        <f>C471/B471</f>
        <v>0.96744710144927537</v>
      </c>
      <c r="E471" s="32">
        <f>C471/F471</f>
        <v>1.0841692575406032</v>
      </c>
      <c r="F471" s="43">
        <v>431</v>
      </c>
    </row>
    <row r="472" spans="1:6">
      <c r="A472" s="47" t="s">
        <v>430</v>
      </c>
      <c r="B472" s="15"/>
      <c r="C472" s="50"/>
      <c r="D472" s="46"/>
      <c r="E472" s="32"/>
      <c r="F472" s="43">
        <v>0</v>
      </c>
    </row>
    <row r="473" spans="1:6">
      <c r="A473" s="47" t="s">
        <v>431</v>
      </c>
      <c r="B473" s="15"/>
      <c r="C473" s="50"/>
      <c r="D473" s="46"/>
      <c r="E473" s="32"/>
      <c r="F473" s="43">
        <v>0</v>
      </c>
    </row>
    <row r="474" spans="1:6">
      <c r="A474" s="44" t="s">
        <v>432</v>
      </c>
      <c r="B474" s="15">
        <v>621</v>
      </c>
      <c r="C474" s="50">
        <v>711.85135000000002</v>
      </c>
      <c r="D474" s="46">
        <f>C474/B474</f>
        <v>1.1462984702093397</v>
      </c>
      <c r="E474" s="32">
        <f>C474/F474</f>
        <v>0.48790359835503772</v>
      </c>
      <c r="F474" s="43">
        <v>1459</v>
      </c>
    </row>
    <row r="475" spans="1:6">
      <c r="A475" s="47" t="s">
        <v>433</v>
      </c>
      <c r="B475" s="15">
        <v>394</v>
      </c>
      <c r="C475" s="50">
        <v>397.04655000000002</v>
      </c>
      <c r="D475" s="46">
        <f>C475/B475</f>
        <v>1.0077323604060915</v>
      </c>
      <c r="E475" s="32">
        <f>C475/F475</f>
        <v>0.62233001567398127</v>
      </c>
      <c r="F475" s="43">
        <v>638</v>
      </c>
    </row>
    <row r="476" spans="1:6">
      <c r="A476" s="47" t="s">
        <v>434</v>
      </c>
      <c r="B476" s="15">
        <v>227</v>
      </c>
      <c r="C476" s="50">
        <v>314.8048</v>
      </c>
      <c r="D476" s="46">
        <f>C476/B476</f>
        <v>1.3868052863436124</v>
      </c>
      <c r="E476" s="32">
        <f>C476/F476</f>
        <v>0.38344068209500609</v>
      </c>
      <c r="F476" s="43">
        <v>821</v>
      </c>
    </row>
    <row r="477" spans="1:6">
      <c r="A477" s="47" t="s">
        <v>435</v>
      </c>
      <c r="B477" s="15"/>
      <c r="C477" s="50"/>
      <c r="D477" s="46"/>
      <c r="E477" s="32"/>
      <c r="F477" s="43">
        <v>0</v>
      </c>
    </row>
    <row r="478" spans="1:6">
      <c r="A478" s="47" t="s">
        <v>436</v>
      </c>
      <c r="B478" s="15"/>
      <c r="C478" s="50"/>
      <c r="D478" s="46"/>
      <c r="E478" s="32"/>
      <c r="F478" s="43">
        <v>0</v>
      </c>
    </row>
    <row r="479" spans="1:6">
      <c r="A479" s="47" t="s">
        <v>437</v>
      </c>
      <c r="B479" s="15"/>
      <c r="C479" s="50"/>
      <c r="D479" s="46"/>
      <c r="E479" s="32"/>
      <c r="F479" s="43">
        <v>0</v>
      </c>
    </row>
    <row r="480" spans="1:6">
      <c r="A480" s="44" t="s">
        <v>438</v>
      </c>
      <c r="B480" s="15">
        <v>10000</v>
      </c>
      <c r="C480" s="50">
        <v>9948.99</v>
      </c>
      <c r="D480" s="46">
        <f>C480/B480</f>
        <v>0.99489899999999998</v>
      </c>
      <c r="E480" s="32">
        <f>C480/F480</f>
        <v>1.0467112046291425</v>
      </c>
      <c r="F480" s="43">
        <v>9505</v>
      </c>
    </row>
    <row r="481" spans="1:6">
      <c r="A481" s="47" t="s">
        <v>439</v>
      </c>
      <c r="B481" s="15"/>
      <c r="C481" s="50"/>
      <c r="D481" s="46"/>
      <c r="E481" s="32"/>
      <c r="F481" s="43">
        <v>0</v>
      </c>
    </row>
    <row r="482" spans="1:6">
      <c r="A482" s="47" t="s">
        <v>440</v>
      </c>
      <c r="B482" s="15"/>
      <c r="C482" s="50"/>
      <c r="D482" s="46"/>
      <c r="E482" s="32"/>
      <c r="F482" s="43">
        <v>0</v>
      </c>
    </row>
    <row r="483" spans="1:6">
      <c r="A483" s="47" t="s">
        <v>441</v>
      </c>
      <c r="B483" s="15"/>
      <c r="C483" s="50"/>
      <c r="D483" s="46"/>
      <c r="E483" s="32"/>
      <c r="F483" s="43">
        <v>0</v>
      </c>
    </row>
    <row r="484" spans="1:6">
      <c r="A484" s="47" t="s">
        <v>442</v>
      </c>
      <c r="B484" s="15"/>
      <c r="C484" s="50"/>
      <c r="D484" s="46"/>
      <c r="E484" s="32"/>
      <c r="F484" s="43">
        <v>0</v>
      </c>
    </row>
    <row r="485" spans="1:6">
      <c r="A485" s="47" t="s">
        <v>443</v>
      </c>
      <c r="B485" s="15"/>
      <c r="C485" s="50"/>
      <c r="D485" s="46"/>
      <c r="E485" s="32"/>
      <c r="F485" s="43">
        <v>0</v>
      </c>
    </row>
    <row r="486" spans="1:6">
      <c r="A486" s="47" t="s">
        <v>444</v>
      </c>
      <c r="B486" s="15">
        <v>10000</v>
      </c>
      <c r="C486" s="50">
        <v>9948.99</v>
      </c>
      <c r="D486" s="46">
        <f>C486/B486</f>
        <v>0.99489899999999998</v>
      </c>
      <c r="E486" s="32">
        <f t="shared" ref="E486:E491" si="7">C486/F486</f>
        <v>1.0467112046291425</v>
      </c>
      <c r="F486" s="43">
        <v>9505</v>
      </c>
    </row>
    <row r="487" spans="1:6">
      <c r="A487" s="44" t="s">
        <v>445</v>
      </c>
      <c r="B487" s="15"/>
      <c r="C487" s="50">
        <v>121.23</v>
      </c>
      <c r="D487" s="46"/>
      <c r="E487" s="32">
        <f t="shared" si="7"/>
        <v>9.8082524271844662E-2</v>
      </c>
      <c r="F487" s="43">
        <v>1236</v>
      </c>
    </row>
    <row r="488" spans="1:6">
      <c r="A488" s="47" t="s">
        <v>446</v>
      </c>
      <c r="B488" s="15"/>
      <c r="C488" s="50">
        <v>121.23</v>
      </c>
      <c r="D488" s="46"/>
      <c r="E488" s="32">
        <f t="shared" si="7"/>
        <v>9.8082524271844662E-2</v>
      </c>
      <c r="F488" s="43">
        <v>1236</v>
      </c>
    </row>
    <row r="489" spans="1:6">
      <c r="A489" s="44" t="s">
        <v>447</v>
      </c>
      <c r="B489" s="15">
        <v>11214</v>
      </c>
      <c r="C489" s="50">
        <v>10651.961024</v>
      </c>
      <c r="D489" s="46">
        <f>C489/B489</f>
        <v>0.94988059782414835</v>
      </c>
      <c r="E489" s="32">
        <f t="shared" si="7"/>
        <v>0.89791461046952714</v>
      </c>
      <c r="F489" s="43">
        <v>11863</v>
      </c>
    </row>
    <row r="490" spans="1:6">
      <c r="A490" s="44" t="s">
        <v>448</v>
      </c>
      <c r="B490" s="15">
        <v>68</v>
      </c>
      <c r="C490" s="50">
        <v>102.4928</v>
      </c>
      <c r="D490" s="46">
        <f>C490/B490</f>
        <v>1.5072470588235294</v>
      </c>
      <c r="E490" s="32">
        <f t="shared" si="7"/>
        <v>1.3310753246753246</v>
      </c>
      <c r="F490" s="43">
        <v>77</v>
      </c>
    </row>
    <row r="491" spans="1:6">
      <c r="A491" s="47" t="s">
        <v>119</v>
      </c>
      <c r="B491" s="15">
        <v>68</v>
      </c>
      <c r="C491" s="50">
        <v>102.4928</v>
      </c>
      <c r="D491" s="46">
        <f>C491/B491</f>
        <v>1.5072470588235294</v>
      </c>
      <c r="E491" s="32">
        <f t="shared" si="7"/>
        <v>1.3850378378378378</v>
      </c>
      <c r="F491" s="43">
        <v>74</v>
      </c>
    </row>
    <row r="492" spans="1:6">
      <c r="A492" s="47" t="s">
        <v>120</v>
      </c>
      <c r="B492" s="15"/>
      <c r="C492" s="50"/>
      <c r="D492" s="46"/>
      <c r="E492" s="32"/>
      <c r="F492" s="43">
        <v>2</v>
      </c>
    </row>
    <row r="493" spans="1:6">
      <c r="A493" s="47" t="s">
        <v>121</v>
      </c>
      <c r="B493" s="15"/>
      <c r="C493" s="50"/>
      <c r="D493" s="46"/>
      <c r="E493" s="32"/>
      <c r="F493" s="43">
        <v>0</v>
      </c>
    </row>
    <row r="494" spans="1:6">
      <c r="A494" s="47" t="s">
        <v>449</v>
      </c>
      <c r="B494" s="15"/>
      <c r="C494" s="50"/>
      <c r="D494" s="46"/>
      <c r="E494" s="32"/>
      <c r="F494" s="43">
        <v>0</v>
      </c>
    </row>
    <row r="495" spans="1:6">
      <c r="A495" s="44" t="s">
        <v>450</v>
      </c>
      <c r="B495" s="15"/>
      <c r="C495" s="50">
        <v>0</v>
      </c>
      <c r="D495" s="46"/>
      <c r="E495" s="32"/>
      <c r="F495" s="43">
        <v>0</v>
      </c>
    </row>
    <row r="496" spans="1:6">
      <c r="A496" s="47" t="s">
        <v>451</v>
      </c>
      <c r="B496" s="15"/>
      <c r="C496" s="50"/>
      <c r="D496" s="46"/>
      <c r="E496" s="32"/>
      <c r="F496" s="43">
        <v>0</v>
      </c>
    </row>
    <row r="497" spans="1:6">
      <c r="A497" s="47" t="s">
        <v>452</v>
      </c>
      <c r="B497" s="15"/>
      <c r="C497" s="50"/>
      <c r="D497" s="46"/>
      <c r="E497" s="32"/>
      <c r="F497" s="43">
        <v>0</v>
      </c>
    </row>
    <row r="498" spans="1:6">
      <c r="A498" s="47" t="s">
        <v>453</v>
      </c>
      <c r="B498" s="15"/>
      <c r="C498" s="50"/>
      <c r="D498" s="46"/>
      <c r="E498" s="32"/>
      <c r="F498" s="43">
        <v>0</v>
      </c>
    </row>
    <row r="499" spans="1:6">
      <c r="A499" s="47" t="s">
        <v>454</v>
      </c>
      <c r="B499" s="15"/>
      <c r="C499" s="50"/>
      <c r="D499" s="46"/>
      <c r="E499" s="32"/>
      <c r="F499" s="43">
        <v>0</v>
      </c>
    </row>
    <row r="500" spans="1:6">
      <c r="A500" s="47" t="s">
        <v>455</v>
      </c>
      <c r="B500" s="15"/>
      <c r="C500" s="50"/>
      <c r="D500" s="46"/>
      <c r="E500" s="32"/>
      <c r="F500" s="43">
        <v>0</v>
      </c>
    </row>
    <row r="501" spans="1:6">
      <c r="A501" s="47" t="s">
        <v>456</v>
      </c>
      <c r="B501" s="15"/>
      <c r="C501" s="50"/>
      <c r="D501" s="46"/>
      <c r="E501" s="32"/>
      <c r="F501" s="43">
        <v>0</v>
      </c>
    </row>
    <row r="502" spans="1:6">
      <c r="A502" s="47" t="s">
        <v>457</v>
      </c>
      <c r="B502" s="15"/>
      <c r="C502" s="50"/>
      <c r="D502" s="46"/>
      <c r="E502" s="32"/>
      <c r="F502" s="43">
        <v>0</v>
      </c>
    </row>
    <row r="503" spans="1:6">
      <c r="A503" s="47" t="s">
        <v>458</v>
      </c>
      <c r="B503" s="15"/>
      <c r="C503" s="50"/>
      <c r="D503" s="46"/>
      <c r="E503" s="32"/>
      <c r="F503" s="43">
        <v>0</v>
      </c>
    </row>
    <row r="504" spans="1:6">
      <c r="A504" s="44" t="s">
        <v>459</v>
      </c>
      <c r="B504" s="15">
        <v>91</v>
      </c>
      <c r="C504" s="50">
        <v>129.50579999999999</v>
      </c>
      <c r="D504" s="46">
        <f>C504/B504</f>
        <v>1.4231406593406593</v>
      </c>
      <c r="E504" s="32">
        <f>C504/F504</f>
        <v>0.62563188405797099</v>
      </c>
      <c r="F504" s="43">
        <v>207</v>
      </c>
    </row>
    <row r="505" spans="1:6">
      <c r="A505" s="47" t="s">
        <v>451</v>
      </c>
      <c r="B505" s="15">
        <v>91</v>
      </c>
      <c r="C505" s="50">
        <v>129.50579999999999</v>
      </c>
      <c r="D505" s="46">
        <f>C505/B505</f>
        <v>1.4231406593406593</v>
      </c>
      <c r="E505" s="32">
        <f>C505/F505</f>
        <v>0.76179882352941175</v>
      </c>
      <c r="F505" s="43">
        <v>170</v>
      </c>
    </row>
    <row r="506" spans="1:6">
      <c r="A506" s="47" t="s">
        <v>460</v>
      </c>
      <c r="B506" s="15"/>
      <c r="C506" s="50"/>
      <c r="D506" s="46"/>
      <c r="E506" s="32"/>
      <c r="F506" s="43">
        <v>0</v>
      </c>
    </row>
    <row r="507" spans="1:6">
      <c r="A507" s="47" t="s">
        <v>461</v>
      </c>
      <c r="B507" s="15"/>
      <c r="C507" s="50"/>
      <c r="D507" s="46"/>
      <c r="E507" s="32"/>
      <c r="F507" s="43">
        <v>0</v>
      </c>
    </row>
    <row r="508" spans="1:6">
      <c r="A508" s="47" t="s">
        <v>462</v>
      </c>
      <c r="B508" s="15"/>
      <c r="C508" s="50"/>
      <c r="D508" s="46"/>
      <c r="E508" s="32"/>
      <c r="F508" s="43">
        <v>0</v>
      </c>
    </row>
    <row r="509" spans="1:6">
      <c r="A509" s="47" t="s">
        <v>463</v>
      </c>
      <c r="B509" s="15"/>
      <c r="C509" s="50"/>
      <c r="D509" s="46"/>
      <c r="E509" s="32">
        <f>C509/F509</f>
        <v>0</v>
      </c>
      <c r="F509" s="43">
        <v>37</v>
      </c>
    </row>
    <row r="510" spans="1:6">
      <c r="A510" s="44" t="s">
        <v>464</v>
      </c>
      <c r="B510" s="15"/>
      <c r="C510" s="50">
        <v>629.70000000000005</v>
      </c>
      <c r="D510" s="46"/>
      <c r="E510" s="32">
        <f>C510/F510</f>
        <v>0.76419902912621362</v>
      </c>
      <c r="F510" s="43">
        <v>824</v>
      </c>
    </row>
    <row r="511" spans="1:6">
      <c r="A511" s="47" t="s">
        <v>451</v>
      </c>
      <c r="B511" s="15"/>
      <c r="C511" s="50"/>
      <c r="D511" s="46"/>
      <c r="E511" s="32"/>
      <c r="F511" s="43">
        <v>0</v>
      </c>
    </row>
    <row r="512" spans="1:6">
      <c r="A512" s="47" t="s">
        <v>465</v>
      </c>
      <c r="B512" s="15"/>
      <c r="C512" s="50">
        <v>133.5</v>
      </c>
      <c r="D512" s="46"/>
      <c r="E512" s="32">
        <f>C512/F512</f>
        <v>0.54489795918367345</v>
      </c>
      <c r="F512" s="43">
        <v>245</v>
      </c>
    </row>
    <row r="513" spans="1:6">
      <c r="A513" s="47" t="s">
        <v>466</v>
      </c>
      <c r="B513" s="15"/>
      <c r="C513" s="50">
        <v>290</v>
      </c>
      <c r="D513" s="46"/>
      <c r="E513" s="32"/>
      <c r="F513" s="43">
        <v>0</v>
      </c>
    </row>
    <row r="514" spans="1:6">
      <c r="A514" s="47" t="s">
        <v>467</v>
      </c>
      <c r="B514" s="15"/>
      <c r="C514" s="50">
        <v>95</v>
      </c>
      <c r="D514" s="46"/>
      <c r="E514" s="32">
        <f>C514/F514</f>
        <v>0.16814159292035399</v>
      </c>
      <c r="F514" s="43">
        <v>565</v>
      </c>
    </row>
    <row r="515" spans="1:6">
      <c r="A515" s="47" t="s">
        <v>468</v>
      </c>
      <c r="B515" s="15"/>
      <c r="C515" s="50">
        <v>111.2</v>
      </c>
      <c r="D515" s="46"/>
      <c r="E515" s="32">
        <f>C515/F515</f>
        <v>7.9428571428571431</v>
      </c>
      <c r="F515" s="43">
        <v>14</v>
      </c>
    </row>
    <row r="516" spans="1:6">
      <c r="A516" s="44" t="s">
        <v>469</v>
      </c>
      <c r="B516" s="15">
        <v>32</v>
      </c>
      <c r="C516" s="50">
        <v>63.955199999999998</v>
      </c>
      <c r="D516" s="46">
        <f>C516/B516</f>
        <v>1.9985999999999999</v>
      </c>
      <c r="E516" s="32">
        <f>C516/F516</f>
        <v>1.2540235294117648</v>
      </c>
      <c r="F516" s="43">
        <v>51</v>
      </c>
    </row>
    <row r="517" spans="1:6">
      <c r="A517" s="47" t="s">
        <v>451</v>
      </c>
      <c r="B517" s="15">
        <v>32</v>
      </c>
      <c r="C517" s="50">
        <v>37.655200000000001</v>
      </c>
      <c r="D517" s="46">
        <f>C517/B517</f>
        <v>1.176725</v>
      </c>
      <c r="E517" s="32"/>
      <c r="F517" s="43">
        <v>0</v>
      </c>
    </row>
    <row r="518" spans="1:6">
      <c r="A518" s="47" t="s">
        <v>470</v>
      </c>
      <c r="B518" s="15"/>
      <c r="C518" s="50"/>
      <c r="D518" s="46"/>
      <c r="E518" s="32"/>
      <c r="F518" s="43">
        <v>15</v>
      </c>
    </row>
    <row r="519" spans="1:6">
      <c r="A519" s="47" t="s">
        <v>471</v>
      </c>
      <c r="B519" s="15"/>
      <c r="C519" s="50">
        <v>26.3</v>
      </c>
      <c r="D519" s="46"/>
      <c r="E519" s="32"/>
      <c r="F519" s="43">
        <v>0</v>
      </c>
    </row>
    <row r="520" spans="1:6">
      <c r="A520" s="47" t="s">
        <v>472</v>
      </c>
      <c r="B520" s="15"/>
      <c r="C520" s="50"/>
      <c r="D520" s="46"/>
      <c r="E520" s="32"/>
      <c r="F520" s="43">
        <v>0</v>
      </c>
    </row>
    <row r="521" spans="1:6">
      <c r="A521" s="44" t="s">
        <v>473</v>
      </c>
      <c r="B521" s="15"/>
      <c r="C521" s="50">
        <v>0</v>
      </c>
      <c r="D521" s="46"/>
      <c r="E521" s="32"/>
      <c r="F521" s="43">
        <v>0</v>
      </c>
    </row>
    <row r="522" spans="1:6">
      <c r="A522" s="47" t="s">
        <v>474</v>
      </c>
      <c r="B522" s="15"/>
      <c r="C522" s="50"/>
      <c r="D522" s="46"/>
      <c r="E522" s="32"/>
      <c r="F522" s="43">
        <v>0</v>
      </c>
    </row>
    <row r="523" spans="1:6">
      <c r="A523" s="47" t="s">
        <v>475</v>
      </c>
      <c r="B523" s="15"/>
      <c r="C523" s="50"/>
      <c r="D523" s="46"/>
      <c r="E523" s="32"/>
      <c r="F523" s="43">
        <v>0</v>
      </c>
    </row>
    <row r="524" spans="1:6">
      <c r="A524" s="47" t="s">
        <v>476</v>
      </c>
      <c r="B524" s="15"/>
      <c r="C524" s="50"/>
      <c r="D524" s="46"/>
      <c r="E524" s="32"/>
      <c r="F524" s="43">
        <v>0</v>
      </c>
    </row>
    <row r="525" spans="1:6">
      <c r="A525" s="47" t="s">
        <v>477</v>
      </c>
      <c r="B525" s="15"/>
      <c r="C525" s="50"/>
      <c r="D525" s="46"/>
      <c r="E525" s="32"/>
      <c r="F525" s="43">
        <v>0</v>
      </c>
    </row>
    <row r="526" spans="1:6">
      <c r="A526" s="44" t="s">
        <v>478</v>
      </c>
      <c r="B526" s="15">
        <v>223</v>
      </c>
      <c r="C526" s="50">
        <v>270.93270000000001</v>
      </c>
      <c r="D526" s="46">
        <f>C526/B526</f>
        <v>1.2149448430493275</v>
      </c>
      <c r="E526" s="32">
        <f>C526/F526</f>
        <v>0.83621203703703706</v>
      </c>
      <c r="F526" s="43">
        <v>324</v>
      </c>
    </row>
    <row r="527" spans="1:6">
      <c r="A527" s="47" t="s">
        <v>451</v>
      </c>
      <c r="B527" s="15">
        <v>53</v>
      </c>
      <c r="C527" s="50">
        <v>70.002700000000004</v>
      </c>
      <c r="D527" s="46">
        <f>C527/B527</f>
        <v>1.3208056603773586</v>
      </c>
      <c r="E527" s="32">
        <f>C527/F527</f>
        <v>1.0937921875000001</v>
      </c>
      <c r="F527" s="43">
        <v>64</v>
      </c>
    </row>
    <row r="528" spans="1:6">
      <c r="A528" s="47" t="s">
        <v>479</v>
      </c>
      <c r="B528" s="15">
        <v>170</v>
      </c>
      <c r="C528" s="50">
        <v>189.93</v>
      </c>
      <c r="D528" s="46">
        <f>C528/B528</f>
        <v>1.1172352941176471</v>
      </c>
      <c r="E528" s="32">
        <f>C528/F528</f>
        <v>0.9356157635467981</v>
      </c>
      <c r="F528" s="43">
        <v>203</v>
      </c>
    </row>
    <row r="529" spans="1:6">
      <c r="A529" s="47" t="s">
        <v>480</v>
      </c>
      <c r="B529" s="15"/>
      <c r="C529" s="50"/>
      <c r="D529" s="46"/>
      <c r="E529" s="32"/>
      <c r="F529" s="43">
        <v>0</v>
      </c>
    </row>
    <row r="530" spans="1:6">
      <c r="A530" s="47" t="s">
        <v>481</v>
      </c>
      <c r="B530" s="15"/>
      <c r="C530" s="50"/>
      <c r="D530" s="46"/>
      <c r="E530" s="32"/>
      <c r="F530" s="43">
        <v>0</v>
      </c>
    </row>
    <row r="531" spans="1:6">
      <c r="A531" s="47" t="s">
        <v>482</v>
      </c>
      <c r="B531" s="15"/>
      <c r="C531" s="50"/>
      <c r="D531" s="46"/>
      <c r="E531" s="32"/>
      <c r="F531" s="43">
        <v>0</v>
      </c>
    </row>
    <row r="532" spans="1:6">
      <c r="A532" s="47" t="s">
        <v>483</v>
      </c>
      <c r="B532" s="15"/>
      <c r="C532" s="50">
        <v>11</v>
      </c>
      <c r="D532" s="46"/>
      <c r="E532" s="32">
        <f>C532/F532</f>
        <v>0.18965517241379309</v>
      </c>
      <c r="F532" s="43">
        <v>58</v>
      </c>
    </row>
    <row r="533" spans="1:6">
      <c r="A533" s="44" t="s">
        <v>484</v>
      </c>
      <c r="B533" s="15"/>
      <c r="C533" s="50">
        <v>0</v>
      </c>
      <c r="D533" s="46"/>
      <c r="E533" s="32"/>
      <c r="F533" s="43">
        <v>0</v>
      </c>
    </row>
    <row r="534" spans="1:6">
      <c r="A534" s="47" t="s">
        <v>485</v>
      </c>
      <c r="B534" s="15"/>
      <c r="C534" s="50"/>
      <c r="D534" s="46"/>
      <c r="E534" s="32"/>
      <c r="F534" s="43">
        <v>0</v>
      </c>
    </row>
    <row r="535" spans="1:6">
      <c r="A535" s="47" t="s">
        <v>486</v>
      </c>
      <c r="B535" s="15"/>
      <c r="C535" s="50"/>
      <c r="D535" s="46"/>
      <c r="E535" s="32"/>
      <c r="F535" s="43">
        <v>0</v>
      </c>
    </row>
    <row r="536" spans="1:6">
      <c r="A536" s="47" t="s">
        <v>487</v>
      </c>
      <c r="B536" s="15"/>
      <c r="C536" s="50"/>
      <c r="D536" s="46"/>
      <c r="E536" s="32"/>
      <c r="F536" s="43">
        <v>0</v>
      </c>
    </row>
    <row r="537" spans="1:6">
      <c r="A537" s="44" t="s">
        <v>488</v>
      </c>
      <c r="B537" s="15"/>
      <c r="C537" s="50">
        <v>0</v>
      </c>
      <c r="D537" s="46"/>
      <c r="E537" s="32"/>
      <c r="F537" s="43">
        <v>0</v>
      </c>
    </row>
    <row r="538" spans="1:6">
      <c r="A538" s="47" t="s">
        <v>489</v>
      </c>
      <c r="B538" s="15"/>
      <c r="C538" s="50"/>
      <c r="D538" s="46"/>
      <c r="E538" s="32"/>
    </row>
    <row r="539" spans="1:6">
      <c r="A539" s="47" t="s">
        <v>490</v>
      </c>
      <c r="B539" s="15"/>
      <c r="C539" s="50"/>
      <c r="D539" s="46"/>
      <c r="E539" s="32"/>
      <c r="F539" s="43">
        <v>0</v>
      </c>
    </row>
    <row r="540" spans="1:6">
      <c r="A540" s="44" t="s">
        <v>491</v>
      </c>
      <c r="B540" s="15">
        <v>10800</v>
      </c>
      <c r="C540" s="50">
        <v>9455.3745240000007</v>
      </c>
      <c r="D540" s="46">
        <f>C540/B540</f>
        <v>0.87549764111111117</v>
      </c>
      <c r="E540" s="32">
        <f>C540/F540</f>
        <v>0.91083465215297188</v>
      </c>
      <c r="F540" s="43">
        <v>10381</v>
      </c>
    </row>
    <row r="541" spans="1:6">
      <c r="A541" s="47" t="s">
        <v>492</v>
      </c>
      <c r="B541" s="15"/>
      <c r="C541" s="50">
        <v>12</v>
      </c>
      <c r="D541" s="46"/>
      <c r="E541" s="32">
        <f>C541/F541</f>
        <v>3</v>
      </c>
      <c r="F541" s="43">
        <v>4</v>
      </c>
    </row>
    <row r="542" spans="1:6">
      <c r="A542" s="47" t="s">
        <v>493</v>
      </c>
      <c r="B542" s="15"/>
      <c r="C542" s="50"/>
      <c r="D542" s="46"/>
      <c r="E542" s="32"/>
      <c r="F542" s="43">
        <v>0</v>
      </c>
    </row>
    <row r="543" spans="1:6">
      <c r="A543" s="47" t="s">
        <v>494</v>
      </c>
      <c r="B543" s="15"/>
      <c r="C543" s="50"/>
      <c r="D543" s="46"/>
      <c r="E543" s="32"/>
      <c r="F543" s="43">
        <v>0</v>
      </c>
    </row>
    <row r="544" spans="1:6">
      <c r="A544" s="47" t="s">
        <v>495</v>
      </c>
      <c r="B544" s="15">
        <v>10800</v>
      </c>
      <c r="C544" s="50">
        <v>9443.3745240000007</v>
      </c>
      <c r="D544" s="46">
        <f>C544/B544</f>
        <v>0.87438653000000011</v>
      </c>
      <c r="E544" s="32">
        <f>C544/F544</f>
        <v>0.91002934605377284</v>
      </c>
      <c r="F544" s="43">
        <v>10377</v>
      </c>
    </row>
    <row r="545" spans="1:6">
      <c r="A545" s="44" t="s">
        <v>496</v>
      </c>
      <c r="B545" s="15">
        <v>21485</v>
      </c>
      <c r="C545" s="50">
        <v>16520.122800000001</v>
      </c>
      <c r="D545" s="46">
        <f>C545/B545</f>
        <v>0.76891425645799405</v>
      </c>
      <c r="E545" s="32">
        <f>C545/F545</f>
        <v>1.8605837143822503</v>
      </c>
      <c r="F545" s="43">
        <v>8879</v>
      </c>
    </row>
    <row r="546" spans="1:6">
      <c r="A546" s="44" t="s">
        <v>497</v>
      </c>
      <c r="B546" s="15">
        <v>14165</v>
      </c>
      <c r="C546" s="50">
        <v>13625.188200000001</v>
      </c>
      <c r="D546" s="46">
        <f>C546/B546</f>
        <v>0.96189115425344163</v>
      </c>
      <c r="E546" s="32">
        <f>C546/F546</f>
        <v>2.659092154566745</v>
      </c>
      <c r="F546" s="43">
        <v>5124</v>
      </c>
    </row>
    <row r="547" spans="1:6">
      <c r="A547" s="47" t="s">
        <v>119</v>
      </c>
      <c r="B547" s="15">
        <v>157</v>
      </c>
      <c r="C547" s="50">
        <v>195.38720000000001</v>
      </c>
      <c r="D547" s="46">
        <f>C547/B547</f>
        <v>1.2445044585987262</v>
      </c>
      <c r="E547" s="32">
        <f>C547/F547</f>
        <v>1.0618869565217393</v>
      </c>
      <c r="F547" s="43">
        <v>184</v>
      </c>
    </row>
    <row r="548" spans="1:6">
      <c r="A548" s="47" t="s">
        <v>120</v>
      </c>
      <c r="B548" s="15"/>
      <c r="C548" s="50"/>
      <c r="D548" s="46"/>
      <c r="E548" s="32"/>
      <c r="F548" s="43">
        <v>0</v>
      </c>
    </row>
    <row r="549" spans="1:6">
      <c r="A549" s="47" t="s">
        <v>121</v>
      </c>
      <c r="B549" s="15"/>
      <c r="C549" s="50"/>
      <c r="D549" s="46"/>
      <c r="E549" s="32"/>
      <c r="F549" s="43">
        <v>0</v>
      </c>
    </row>
    <row r="550" spans="1:6">
      <c r="A550" s="47" t="s">
        <v>498</v>
      </c>
      <c r="B550" s="15">
        <v>393</v>
      </c>
      <c r="C550" s="50">
        <v>408.33449999999999</v>
      </c>
      <c r="D550" s="46">
        <f>C550/B550</f>
        <v>1.0390190839694655</v>
      </c>
      <c r="E550" s="32">
        <f>C550/F550</f>
        <v>0.81830561122244483</v>
      </c>
      <c r="F550" s="43">
        <v>499</v>
      </c>
    </row>
    <row r="551" spans="1:6">
      <c r="A551" s="47" t="s">
        <v>499</v>
      </c>
      <c r="B551" s="15"/>
      <c r="C551" s="50"/>
      <c r="D551" s="46"/>
      <c r="E551" s="32"/>
      <c r="F551" s="43">
        <v>0</v>
      </c>
    </row>
    <row r="552" spans="1:6">
      <c r="A552" s="47" t="s">
        <v>500</v>
      </c>
      <c r="B552" s="15"/>
      <c r="C552" s="50"/>
      <c r="D552" s="46"/>
      <c r="E552" s="32"/>
      <c r="F552" s="43">
        <v>0</v>
      </c>
    </row>
    <row r="553" spans="1:6">
      <c r="A553" s="47" t="s">
        <v>501</v>
      </c>
      <c r="B553" s="15">
        <v>561</v>
      </c>
      <c r="C553" s="50">
        <v>592.16819999999996</v>
      </c>
      <c r="D553" s="46">
        <f>C553/B553</f>
        <v>1.0555582887700534</v>
      </c>
      <c r="E553" s="32">
        <f>C553/F553</f>
        <v>0.95357198067632842</v>
      </c>
      <c r="F553" s="43">
        <v>621</v>
      </c>
    </row>
    <row r="554" spans="1:6">
      <c r="A554" s="47" t="s">
        <v>502</v>
      </c>
      <c r="B554" s="15"/>
      <c r="C554" s="50"/>
      <c r="D554" s="46"/>
      <c r="E554" s="32"/>
      <c r="F554" s="43">
        <v>1</v>
      </c>
    </row>
    <row r="555" spans="1:6">
      <c r="A555" s="47" t="s">
        <v>503</v>
      </c>
      <c r="B555" s="15">
        <v>2904</v>
      </c>
      <c r="C555" s="50">
        <v>2003.04</v>
      </c>
      <c r="D555" s="46">
        <f>C555/B555</f>
        <v>0.6897520661157025</v>
      </c>
      <c r="E555" s="32">
        <f>C555/F555</f>
        <v>2.3509859154929575</v>
      </c>
      <c r="F555" s="43">
        <v>852</v>
      </c>
    </row>
    <row r="556" spans="1:6">
      <c r="A556" s="47" t="s">
        <v>504</v>
      </c>
      <c r="B556" s="15"/>
      <c r="C556" s="50"/>
      <c r="D556" s="46"/>
      <c r="E556" s="32"/>
      <c r="F556" s="43">
        <v>0</v>
      </c>
    </row>
    <row r="557" spans="1:6">
      <c r="A557" s="47" t="s">
        <v>505</v>
      </c>
      <c r="B557" s="15"/>
      <c r="C557" s="50"/>
      <c r="D557" s="46"/>
      <c r="E557" s="32"/>
      <c r="F557" s="43">
        <v>0</v>
      </c>
    </row>
    <row r="558" spans="1:6">
      <c r="A558" s="47" t="s">
        <v>506</v>
      </c>
      <c r="B558" s="15">
        <v>103</v>
      </c>
      <c r="C558" s="50">
        <v>101.6365</v>
      </c>
      <c r="D558" s="46">
        <f>C558/B558</f>
        <v>0.98676213592233009</v>
      </c>
      <c r="E558" s="32">
        <f>C558/F558</f>
        <v>1.2547716049382716</v>
      </c>
      <c r="F558" s="43">
        <v>81</v>
      </c>
    </row>
    <row r="559" spans="1:6">
      <c r="A559" s="47" t="s">
        <v>507</v>
      </c>
      <c r="B559" s="15">
        <v>10046</v>
      </c>
      <c r="C559" s="50">
        <v>10324.621800000001</v>
      </c>
      <c r="D559" s="46">
        <f>C559/B559</f>
        <v>1.0277346008361539</v>
      </c>
      <c r="E559" s="32">
        <f>C559/F559</f>
        <v>3.5774850311850313</v>
      </c>
      <c r="F559" s="43">
        <v>2886</v>
      </c>
    </row>
    <row r="560" spans="1:6">
      <c r="A560" s="44" t="s">
        <v>508</v>
      </c>
      <c r="B560" s="15">
        <v>4308</v>
      </c>
      <c r="C560" s="50">
        <v>1066.3651</v>
      </c>
      <c r="D560" s="46">
        <f>C560/B560</f>
        <v>0.24753136025998143</v>
      </c>
      <c r="E560" s="32">
        <f>C560/F560</f>
        <v>1.0621166334661354</v>
      </c>
      <c r="F560" s="43">
        <v>1004</v>
      </c>
    </row>
    <row r="561" spans="1:6">
      <c r="A561" s="47" t="s">
        <v>119</v>
      </c>
      <c r="B561" s="15"/>
      <c r="C561" s="50"/>
      <c r="D561" s="46"/>
      <c r="E561" s="32"/>
      <c r="F561" s="43">
        <v>0</v>
      </c>
    </row>
    <row r="562" spans="1:6">
      <c r="A562" s="47" t="s">
        <v>120</v>
      </c>
      <c r="B562" s="15"/>
      <c r="C562" s="50"/>
      <c r="D562" s="46"/>
      <c r="E562" s="32"/>
      <c r="F562" s="43">
        <v>0</v>
      </c>
    </row>
    <row r="563" spans="1:6">
      <c r="A563" s="47" t="s">
        <v>121</v>
      </c>
      <c r="B563" s="15"/>
      <c r="C563" s="50"/>
      <c r="D563" s="46"/>
      <c r="E563" s="32"/>
      <c r="F563" s="43">
        <v>0</v>
      </c>
    </row>
    <row r="564" spans="1:6">
      <c r="A564" s="47" t="s">
        <v>509</v>
      </c>
      <c r="B564" s="15"/>
      <c r="C564" s="50"/>
      <c r="D564" s="46"/>
      <c r="E564" s="32"/>
      <c r="F564" s="43">
        <v>0</v>
      </c>
    </row>
    <row r="565" spans="1:6">
      <c r="A565" s="47" t="s">
        <v>510</v>
      </c>
      <c r="B565" s="15">
        <v>4308</v>
      </c>
      <c r="C565" s="50">
        <v>1066.3651</v>
      </c>
      <c r="D565" s="46">
        <f>C565/B565</f>
        <v>0.24753136025998143</v>
      </c>
      <c r="E565" s="32">
        <f>C565/F565</f>
        <v>1.0621166334661354</v>
      </c>
      <c r="F565" s="43">
        <v>1004</v>
      </c>
    </row>
    <row r="566" spans="1:6">
      <c r="A566" s="47" t="s">
        <v>511</v>
      </c>
      <c r="B566" s="15"/>
      <c r="C566" s="50"/>
      <c r="D566" s="46"/>
      <c r="E566" s="32"/>
      <c r="F566" s="43">
        <v>0</v>
      </c>
    </row>
    <row r="567" spans="1:6">
      <c r="A567" s="47" t="s">
        <v>512</v>
      </c>
      <c r="B567" s="15"/>
      <c r="C567" s="50"/>
      <c r="D567" s="46"/>
      <c r="E567" s="32"/>
      <c r="F567" s="43">
        <v>0</v>
      </c>
    </row>
    <row r="568" spans="1:6">
      <c r="A568" s="44" t="s">
        <v>513</v>
      </c>
      <c r="B568" s="15">
        <v>282</v>
      </c>
      <c r="C568" s="50">
        <v>294.89479999999998</v>
      </c>
      <c r="D568" s="46">
        <f>C568/B568</f>
        <v>1.0457262411347517</v>
      </c>
      <c r="E568" s="32">
        <f>C568/F568</f>
        <v>0.29697361530715005</v>
      </c>
      <c r="F568" s="43">
        <v>993</v>
      </c>
    </row>
    <row r="569" spans="1:6">
      <c r="A569" s="47" t="s">
        <v>119</v>
      </c>
      <c r="B569" s="15"/>
      <c r="C569" s="50"/>
      <c r="D569" s="46"/>
      <c r="E569" s="32"/>
      <c r="F569" s="43">
        <v>0</v>
      </c>
    </row>
    <row r="570" spans="1:6">
      <c r="A570" s="47" t="s">
        <v>120</v>
      </c>
      <c r="B570" s="15"/>
      <c r="C570" s="50"/>
      <c r="D570" s="46"/>
      <c r="E570" s="32"/>
      <c r="F570" s="43">
        <v>0</v>
      </c>
    </row>
    <row r="571" spans="1:6">
      <c r="A571" s="47" t="s">
        <v>121</v>
      </c>
      <c r="B571" s="15"/>
      <c r="C571" s="50"/>
      <c r="D571" s="46"/>
      <c r="E571" s="32"/>
      <c r="F571" s="43">
        <v>0</v>
      </c>
    </row>
    <row r="572" spans="1:6">
      <c r="A572" s="47" t="s">
        <v>514</v>
      </c>
      <c r="B572" s="15"/>
      <c r="C572" s="50"/>
      <c r="D572" s="46"/>
      <c r="E572" s="32"/>
      <c r="F572" s="43">
        <v>0</v>
      </c>
    </row>
    <row r="573" spans="1:6">
      <c r="A573" s="47" t="s">
        <v>515</v>
      </c>
      <c r="B573" s="15"/>
      <c r="C573" s="50"/>
      <c r="D573" s="46"/>
      <c r="E573" s="32"/>
      <c r="F573" s="43">
        <v>726</v>
      </c>
    </row>
    <row r="574" spans="1:6">
      <c r="A574" s="47" t="s">
        <v>516</v>
      </c>
      <c r="B574" s="15"/>
      <c r="C574" s="50"/>
      <c r="D574" s="46"/>
      <c r="E574" s="32"/>
      <c r="F574" s="43">
        <v>0</v>
      </c>
    </row>
    <row r="575" spans="1:6">
      <c r="A575" s="47" t="s">
        <v>517</v>
      </c>
      <c r="B575" s="15"/>
      <c r="C575" s="50"/>
      <c r="D575" s="46"/>
      <c r="E575" s="32"/>
      <c r="F575" s="43">
        <v>0</v>
      </c>
    </row>
    <row r="576" spans="1:6">
      <c r="A576" s="47" t="s">
        <v>518</v>
      </c>
      <c r="B576" s="15">
        <v>282</v>
      </c>
      <c r="C576" s="50">
        <v>293.9948</v>
      </c>
      <c r="D576" s="46">
        <f>C576/B576</f>
        <v>1.0425347517730497</v>
      </c>
      <c r="E576" s="32">
        <f>C576/F576</f>
        <v>1.1094143396226415</v>
      </c>
      <c r="F576" s="43">
        <v>265</v>
      </c>
    </row>
    <row r="577" spans="1:6">
      <c r="A577" s="47" t="s">
        <v>519</v>
      </c>
      <c r="B577" s="15"/>
      <c r="C577" s="50"/>
      <c r="D577" s="46"/>
      <c r="E577" s="32"/>
      <c r="F577" s="43">
        <v>0</v>
      </c>
    </row>
    <row r="578" spans="1:6">
      <c r="A578" s="47" t="s">
        <v>520</v>
      </c>
      <c r="B578" s="15"/>
      <c r="C578" s="50">
        <v>0.9</v>
      </c>
      <c r="D578" s="46"/>
      <c r="E578" s="32">
        <f>C578/F578</f>
        <v>0.45</v>
      </c>
      <c r="F578" s="43">
        <v>2</v>
      </c>
    </row>
    <row r="579" spans="1:6">
      <c r="A579" s="44" t="s">
        <v>521</v>
      </c>
      <c r="B579" s="15">
        <v>2652</v>
      </c>
      <c r="C579" s="50">
        <v>1385.6067</v>
      </c>
      <c r="D579" s="46">
        <f>C579/B579</f>
        <v>0.52247613122171943</v>
      </c>
      <c r="E579" s="32">
        <f>C579/F579</f>
        <v>0.88593778772378518</v>
      </c>
      <c r="F579" s="43">
        <v>1564</v>
      </c>
    </row>
    <row r="580" spans="1:6">
      <c r="A580" s="47" t="s">
        <v>119</v>
      </c>
      <c r="B580" s="15">
        <v>219</v>
      </c>
      <c r="C580" s="50">
        <v>274.97699999999998</v>
      </c>
      <c r="D580" s="46">
        <f>C580/B580</f>
        <v>1.2556027397260272</v>
      </c>
      <c r="E580" s="32">
        <f>C580/F580</f>
        <v>1.0109448529411764</v>
      </c>
      <c r="F580" s="43">
        <v>272</v>
      </c>
    </row>
    <row r="581" spans="1:6">
      <c r="A581" s="47" t="s">
        <v>120</v>
      </c>
      <c r="B581" s="15"/>
      <c r="C581" s="50"/>
      <c r="D581" s="46"/>
      <c r="E581" s="32"/>
      <c r="F581" s="43">
        <v>23</v>
      </c>
    </row>
    <row r="582" spans="1:6">
      <c r="A582" s="47" t="s">
        <v>121</v>
      </c>
      <c r="B582" s="15"/>
      <c r="C582" s="50"/>
      <c r="D582" s="46"/>
      <c r="E582" s="32"/>
      <c r="F582" s="43">
        <v>0</v>
      </c>
    </row>
    <row r="583" spans="1:6">
      <c r="A583" s="47" t="s">
        <v>522</v>
      </c>
      <c r="B583" s="15">
        <v>472</v>
      </c>
      <c r="C583" s="50">
        <v>72.3</v>
      </c>
      <c r="D583" s="46">
        <f>C583/B583</f>
        <v>0.1531779661016949</v>
      </c>
      <c r="E583" s="32">
        <f>C583/F583</f>
        <v>0.59262295081967209</v>
      </c>
      <c r="F583" s="43">
        <v>122</v>
      </c>
    </row>
    <row r="584" spans="1:6">
      <c r="A584" s="47" t="s">
        <v>523</v>
      </c>
      <c r="B584" s="15">
        <v>1827</v>
      </c>
      <c r="C584" s="50">
        <v>815.67570000000001</v>
      </c>
      <c r="D584" s="46">
        <f>C584/B584</f>
        <v>0.44645632183908046</v>
      </c>
      <c r="E584" s="32">
        <f>C584/F584</f>
        <v>0.96873598574821851</v>
      </c>
      <c r="F584" s="43">
        <v>842</v>
      </c>
    </row>
    <row r="585" spans="1:6">
      <c r="A585" s="47" t="s">
        <v>524</v>
      </c>
      <c r="B585" s="15">
        <v>133</v>
      </c>
      <c r="C585" s="50">
        <v>157.73400000000001</v>
      </c>
      <c r="D585" s="46">
        <f>C585/B585</f>
        <v>1.1859699248120301</v>
      </c>
      <c r="E585" s="32">
        <f>C585/F585</f>
        <v>0.95596363636363646</v>
      </c>
      <c r="F585" s="43">
        <v>165</v>
      </c>
    </row>
    <row r="586" spans="1:6">
      <c r="A586" s="47" t="s">
        <v>525</v>
      </c>
      <c r="B586" s="15"/>
      <c r="C586" s="50"/>
      <c r="D586" s="46"/>
      <c r="E586" s="32"/>
    </row>
    <row r="587" spans="1:6">
      <c r="A587" s="47" t="s">
        <v>526</v>
      </c>
      <c r="B587" s="15"/>
      <c r="C587" s="50"/>
      <c r="D587" s="46"/>
      <c r="E587" s="32"/>
    </row>
    <row r="588" spans="1:6">
      <c r="A588" s="47" t="s">
        <v>527</v>
      </c>
      <c r="B588" s="15"/>
      <c r="C588" s="50"/>
      <c r="D588" s="46"/>
      <c r="E588" s="32"/>
    </row>
    <row r="589" spans="1:6">
      <c r="A589" s="47" t="s">
        <v>528</v>
      </c>
      <c r="B589" s="15"/>
      <c r="C589" s="50">
        <v>64.92</v>
      </c>
      <c r="D589" s="46"/>
      <c r="E589" s="32">
        <f>C589/F589</f>
        <v>0.44163265306122451</v>
      </c>
      <c r="F589" s="43">
        <v>147</v>
      </c>
    </row>
    <row r="590" spans="1:6">
      <c r="A590" s="44" t="s">
        <v>529</v>
      </c>
      <c r="B590" s="15">
        <v>78</v>
      </c>
      <c r="C590" s="50">
        <v>148.06800000000001</v>
      </c>
      <c r="D590" s="46">
        <f>C590/B590</f>
        <v>1.8983076923076925</v>
      </c>
      <c r="E590" s="32">
        <f>C590/F590</f>
        <v>0.79606451612903228</v>
      </c>
      <c r="F590" s="43">
        <v>186</v>
      </c>
    </row>
    <row r="591" spans="1:6">
      <c r="A591" s="47" t="s">
        <v>530</v>
      </c>
      <c r="B591" s="15">
        <v>36</v>
      </c>
      <c r="C591" s="50">
        <v>35.520000000000003</v>
      </c>
      <c r="D591" s="46">
        <f>C591/B591</f>
        <v>0.9866666666666668</v>
      </c>
      <c r="E591" s="32">
        <f>C591/F591</f>
        <v>0.91076923076923089</v>
      </c>
      <c r="F591" s="43">
        <v>39</v>
      </c>
    </row>
    <row r="592" spans="1:6">
      <c r="A592" s="47" t="s">
        <v>531</v>
      </c>
      <c r="B592" s="15">
        <v>42</v>
      </c>
      <c r="C592" s="50">
        <v>112.548</v>
      </c>
      <c r="D592" s="46">
        <f>C592/B592</f>
        <v>2.6797142857142857</v>
      </c>
      <c r="E592" s="32"/>
      <c r="F592" s="43">
        <v>0</v>
      </c>
    </row>
    <row r="593" spans="1:6">
      <c r="A593" s="47" t="s">
        <v>532</v>
      </c>
      <c r="B593" s="15"/>
      <c r="C593" s="50"/>
      <c r="D593" s="46"/>
      <c r="E593" s="32"/>
      <c r="F593" s="43">
        <v>147</v>
      </c>
    </row>
    <row r="594" spans="1:6">
      <c r="A594" s="44" t="s">
        <v>533</v>
      </c>
      <c r="B594" s="15">
        <v>45875</v>
      </c>
      <c r="C594" s="50">
        <v>46952.438840000003</v>
      </c>
      <c r="D594" s="46">
        <f>C594/B594</f>
        <v>1.0234864052316077</v>
      </c>
      <c r="E594" s="32">
        <f>C594/F594</f>
        <v>1.1523484805497608</v>
      </c>
      <c r="F594" s="43">
        <v>40745</v>
      </c>
    </row>
    <row r="595" spans="1:6">
      <c r="A595" s="44" t="s">
        <v>534</v>
      </c>
      <c r="B595" s="15">
        <v>6252</v>
      </c>
      <c r="C595" s="50">
        <v>1327.1259</v>
      </c>
      <c r="D595" s="46">
        <f>C595/B595</f>
        <v>0.212272216890595</v>
      </c>
      <c r="E595" s="32">
        <f>C595/F595</f>
        <v>1.0458044917257683</v>
      </c>
      <c r="F595" s="43">
        <v>1269</v>
      </c>
    </row>
    <row r="596" spans="1:6">
      <c r="A596" s="47" t="s">
        <v>119</v>
      </c>
      <c r="B596" s="15">
        <v>361</v>
      </c>
      <c r="C596" s="50">
        <v>490.59269999999998</v>
      </c>
      <c r="D596" s="46">
        <f>C596/B596</f>
        <v>1.3589825484764542</v>
      </c>
      <c r="E596" s="32">
        <f>C596/F596</f>
        <v>1.6407782608695651</v>
      </c>
      <c r="F596" s="43">
        <v>299</v>
      </c>
    </row>
    <row r="597" spans="1:6">
      <c r="A597" s="47" t="s">
        <v>120</v>
      </c>
      <c r="B597" s="15"/>
      <c r="C597" s="50"/>
      <c r="D597" s="46"/>
      <c r="E597" s="32"/>
      <c r="F597" s="43">
        <v>0</v>
      </c>
    </row>
    <row r="598" spans="1:6">
      <c r="A598" s="47" t="s">
        <v>121</v>
      </c>
      <c r="B598" s="15"/>
      <c r="C598" s="50"/>
      <c r="D598" s="46"/>
      <c r="E598" s="32"/>
      <c r="F598" s="43">
        <v>0</v>
      </c>
    </row>
    <row r="599" spans="1:6">
      <c r="A599" s="47" t="s">
        <v>535</v>
      </c>
      <c r="B599" s="15"/>
      <c r="C599" s="50"/>
      <c r="D599" s="46"/>
      <c r="E599" s="32"/>
      <c r="F599" s="43">
        <v>0</v>
      </c>
    </row>
    <row r="600" spans="1:6">
      <c r="A600" s="47" t="s">
        <v>536</v>
      </c>
      <c r="B600" s="15">
        <v>61</v>
      </c>
      <c r="C600" s="50">
        <v>77.764899999999997</v>
      </c>
      <c r="D600" s="46">
        <f>C600/B600</f>
        <v>1.2748344262295082</v>
      </c>
      <c r="E600" s="32">
        <f>C600/F600</f>
        <v>0.51499933774834439</v>
      </c>
      <c r="F600" s="43">
        <v>151</v>
      </c>
    </row>
    <row r="601" spans="1:6">
      <c r="A601" s="47" t="s">
        <v>537</v>
      </c>
      <c r="B601" s="15"/>
      <c r="C601" s="50"/>
      <c r="D601" s="46"/>
      <c r="E601" s="32"/>
      <c r="F601" s="43">
        <v>0</v>
      </c>
    </row>
    <row r="602" spans="1:6">
      <c r="A602" s="47" t="s">
        <v>538</v>
      </c>
      <c r="B602" s="15"/>
      <c r="C602" s="50">
        <v>15.13</v>
      </c>
      <c r="D602" s="46"/>
      <c r="E602" s="32">
        <f>C602/F602</f>
        <v>1.163846153846154</v>
      </c>
      <c r="F602" s="43">
        <v>13</v>
      </c>
    </row>
    <row r="603" spans="1:6">
      <c r="A603" s="47" t="s">
        <v>162</v>
      </c>
      <c r="B603" s="15"/>
      <c r="C603" s="50"/>
      <c r="D603" s="46"/>
      <c r="E603" s="32"/>
      <c r="F603" s="43">
        <v>0</v>
      </c>
    </row>
    <row r="604" spans="1:6">
      <c r="A604" s="47" t="s">
        <v>539</v>
      </c>
      <c r="B604" s="15">
        <v>599</v>
      </c>
      <c r="C604" s="50">
        <v>710.28629999999998</v>
      </c>
      <c r="D604" s="46">
        <f>C604/B604</f>
        <v>1.1857868113522538</v>
      </c>
      <c r="E604" s="32">
        <f>C604/F604</f>
        <v>1.0761913636363636</v>
      </c>
      <c r="F604" s="43">
        <v>660</v>
      </c>
    </row>
    <row r="605" spans="1:6">
      <c r="A605" s="47" t="s">
        <v>540</v>
      </c>
      <c r="B605" s="15">
        <v>31</v>
      </c>
      <c r="C605" s="50">
        <v>30.73</v>
      </c>
      <c r="D605" s="46">
        <f>C605/B605</f>
        <v>0.9912903225806452</v>
      </c>
      <c r="E605" s="32">
        <f>C605/F605</f>
        <v>0.9912903225806452</v>
      </c>
      <c r="F605" s="43">
        <v>31</v>
      </c>
    </row>
    <row r="606" spans="1:6">
      <c r="A606" s="47" t="s">
        <v>541</v>
      </c>
      <c r="B606" s="15"/>
      <c r="C606" s="50"/>
      <c r="D606" s="46"/>
      <c r="E606" s="32"/>
      <c r="F606" s="43">
        <v>0</v>
      </c>
    </row>
    <row r="607" spans="1:6">
      <c r="A607" s="47" t="s">
        <v>542</v>
      </c>
      <c r="B607" s="15"/>
      <c r="C607" s="50">
        <v>2.6219999999999999</v>
      </c>
      <c r="D607" s="46"/>
      <c r="E607" s="32"/>
      <c r="F607" s="43">
        <v>0</v>
      </c>
    </row>
    <row r="608" spans="1:6">
      <c r="A608" s="47" t="s">
        <v>543</v>
      </c>
      <c r="B608" s="15">
        <v>5200</v>
      </c>
      <c r="C608" s="50"/>
      <c r="D608" s="46">
        <f>C608/B608</f>
        <v>0</v>
      </c>
      <c r="E608" s="32">
        <f>C608/F608</f>
        <v>0</v>
      </c>
      <c r="F608" s="43">
        <v>115</v>
      </c>
    </row>
    <row r="609" spans="1:6">
      <c r="A609" s="44" t="s">
        <v>544</v>
      </c>
      <c r="B609" s="15">
        <v>2038</v>
      </c>
      <c r="C609" s="50">
        <v>2276.9057200000002</v>
      </c>
      <c r="D609" s="46">
        <f>C609/B609</f>
        <v>1.1172255740922474</v>
      </c>
      <c r="E609" s="32">
        <f>C609/F609</f>
        <v>0.75644708305647845</v>
      </c>
      <c r="F609" s="43">
        <v>3010</v>
      </c>
    </row>
    <row r="610" spans="1:6">
      <c r="A610" s="47" t="s">
        <v>119</v>
      </c>
      <c r="B610" s="15">
        <v>136</v>
      </c>
      <c r="C610" s="50">
        <v>196.95939999999999</v>
      </c>
      <c r="D610" s="46">
        <f>C610/B610</f>
        <v>1.4482308823529411</v>
      </c>
      <c r="E610" s="32">
        <f>C610/F610</f>
        <v>0.99979390862944162</v>
      </c>
      <c r="F610" s="43">
        <v>197</v>
      </c>
    </row>
    <row r="611" spans="1:6">
      <c r="A611" s="47" t="s">
        <v>120</v>
      </c>
      <c r="B611" s="15"/>
      <c r="C611" s="50"/>
      <c r="D611" s="46"/>
      <c r="E611" s="32"/>
      <c r="F611" s="43">
        <v>5</v>
      </c>
    </row>
    <row r="612" spans="1:6">
      <c r="A612" s="47" t="s">
        <v>121</v>
      </c>
      <c r="B612" s="15"/>
      <c r="C612" s="50"/>
      <c r="D612" s="46"/>
      <c r="E612" s="32"/>
      <c r="F612" s="43">
        <v>0</v>
      </c>
    </row>
    <row r="613" spans="1:6">
      <c r="A613" s="47" t="s">
        <v>545</v>
      </c>
      <c r="B613" s="15"/>
      <c r="C613" s="50"/>
      <c r="D613" s="46"/>
      <c r="E613" s="32"/>
      <c r="F613" s="43">
        <v>60</v>
      </c>
    </row>
    <row r="614" spans="1:6">
      <c r="A614" s="47" t="s">
        <v>546</v>
      </c>
      <c r="B614" s="15">
        <v>1558</v>
      </c>
      <c r="C614" s="50">
        <v>1561.98</v>
      </c>
      <c r="D614" s="46">
        <f>C614/B614</f>
        <v>1.0025545571245187</v>
      </c>
      <c r="E614" s="32">
        <f>C614/F614</f>
        <v>0.68840017628911421</v>
      </c>
      <c r="F614" s="43">
        <v>2269</v>
      </c>
    </row>
    <row r="615" spans="1:6">
      <c r="A615" s="47" t="s">
        <v>547</v>
      </c>
      <c r="B615" s="15"/>
      <c r="C615" s="50"/>
      <c r="D615" s="46"/>
      <c r="E615" s="32"/>
      <c r="F615" s="43">
        <v>0</v>
      </c>
    </row>
    <row r="616" spans="1:6">
      <c r="A616" s="47" t="s">
        <v>548</v>
      </c>
      <c r="B616" s="15">
        <v>107</v>
      </c>
      <c r="C616" s="50">
        <v>158.07400000000001</v>
      </c>
      <c r="D616" s="46">
        <f>C616/B616</f>
        <v>1.4773271028037385</v>
      </c>
      <c r="E616" s="32">
        <f>C616/F616</f>
        <v>1.6639368421052634</v>
      </c>
      <c r="F616" s="43">
        <v>95</v>
      </c>
    </row>
    <row r="617" spans="1:6">
      <c r="A617" s="47" t="s">
        <v>549</v>
      </c>
      <c r="B617" s="15"/>
      <c r="C617" s="50">
        <v>116</v>
      </c>
      <c r="D617" s="46"/>
      <c r="E617" s="32">
        <f>C617/F617</f>
        <v>1.8125</v>
      </c>
      <c r="F617" s="43">
        <v>64</v>
      </c>
    </row>
    <row r="618" spans="1:6">
      <c r="A618" s="47" t="s">
        <v>550</v>
      </c>
      <c r="B618" s="15"/>
      <c r="C618" s="50"/>
      <c r="D618" s="46"/>
      <c r="E618" s="32"/>
      <c r="F618" s="43">
        <v>0</v>
      </c>
    </row>
    <row r="619" spans="1:6">
      <c r="A619" s="47" t="s">
        <v>551</v>
      </c>
      <c r="B619" s="15">
        <v>236</v>
      </c>
      <c r="C619" s="50">
        <v>243.89232000000001</v>
      </c>
      <c r="D619" s="46">
        <f>C619/B619</f>
        <v>1.0334420338983052</v>
      </c>
      <c r="E619" s="32">
        <f>C619/F619</f>
        <v>0.76216349999999999</v>
      </c>
      <c r="F619" s="43">
        <v>320</v>
      </c>
    </row>
    <row r="620" spans="1:6">
      <c r="A620" s="44" t="s">
        <v>552</v>
      </c>
      <c r="B620" s="15">
        <v>24398</v>
      </c>
      <c r="C620" s="50">
        <v>25264.27</v>
      </c>
      <c r="D620" s="46">
        <f>C620/B620</f>
        <v>1.0355057791622264</v>
      </c>
      <c r="E620" s="32">
        <f>C620/F620</f>
        <v>1.7522728533777223</v>
      </c>
      <c r="F620" s="43">
        <v>14418</v>
      </c>
    </row>
    <row r="621" spans="1:6">
      <c r="A621" s="47" t="s">
        <v>553</v>
      </c>
      <c r="B621" s="15"/>
      <c r="C621" s="50"/>
      <c r="D621" s="46"/>
      <c r="E621" s="32"/>
      <c r="F621" s="43">
        <v>0</v>
      </c>
    </row>
    <row r="622" spans="1:6">
      <c r="A622" s="47" t="s">
        <v>554</v>
      </c>
      <c r="B622" s="15"/>
      <c r="C622" s="50"/>
      <c r="D622" s="46"/>
      <c r="E622" s="32"/>
      <c r="F622" s="43">
        <v>0</v>
      </c>
    </row>
    <row r="623" spans="1:6">
      <c r="A623" s="47" t="s">
        <v>555</v>
      </c>
      <c r="B623" s="15"/>
      <c r="C623" s="50"/>
      <c r="D623" s="46"/>
      <c r="E623" s="32"/>
      <c r="F623" s="43">
        <v>0</v>
      </c>
    </row>
    <row r="624" spans="1:6">
      <c r="A624" s="47" t="s">
        <v>556</v>
      </c>
      <c r="B624" s="15"/>
      <c r="C624" s="50"/>
      <c r="D624" s="46"/>
      <c r="E624" s="32"/>
      <c r="F624" s="43">
        <v>0</v>
      </c>
    </row>
    <row r="625" spans="1:6">
      <c r="A625" s="47" t="s">
        <v>557</v>
      </c>
      <c r="B625" s="15"/>
      <c r="C625" s="50"/>
      <c r="D625" s="46"/>
      <c r="E625" s="32"/>
      <c r="F625" s="43">
        <v>0</v>
      </c>
    </row>
    <row r="626" spans="1:6">
      <c r="A626" s="47" t="s">
        <v>558</v>
      </c>
      <c r="B626" s="15">
        <v>13398</v>
      </c>
      <c r="C626" s="50">
        <v>14264.27</v>
      </c>
      <c r="D626" s="46">
        <f>C626/B626</f>
        <v>1.0646566651739067</v>
      </c>
      <c r="E626" s="32">
        <f>C626/F626</f>
        <v>0.98933763351366355</v>
      </c>
      <c r="F626" s="43">
        <v>14418</v>
      </c>
    </row>
    <row r="627" spans="1:6">
      <c r="A627" s="47" t="s">
        <v>559</v>
      </c>
      <c r="B627" s="15">
        <v>11000</v>
      </c>
      <c r="C627" s="50">
        <v>11000</v>
      </c>
      <c r="D627" s="46">
        <f>C627/B627</f>
        <v>1</v>
      </c>
      <c r="E627" s="32"/>
      <c r="F627" s="43">
        <v>0</v>
      </c>
    </row>
    <row r="628" spans="1:6">
      <c r="A628" s="44" t="s">
        <v>560</v>
      </c>
      <c r="B628" s="15"/>
      <c r="C628" s="50">
        <v>0</v>
      </c>
      <c r="D628" s="46"/>
      <c r="E628" s="32"/>
      <c r="F628" s="43">
        <v>0</v>
      </c>
    </row>
    <row r="629" spans="1:6">
      <c r="A629" s="47" t="s">
        <v>561</v>
      </c>
      <c r="B629" s="15"/>
      <c r="C629" s="50"/>
      <c r="D629" s="46"/>
      <c r="E629" s="32"/>
      <c r="F629" s="43">
        <v>0</v>
      </c>
    </row>
    <row r="630" spans="1:6">
      <c r="A630" s="44" t="s">
        <v>562</v>
      </c>
      <c r="B630" s="15">
        <v>987</v>
      </c>
      <c r="C630" s="50">
        <v>1053.876</v>
      </c>
      <c r="D630" s="46">
        <f>C630/B630</f>
        <v>1.067756838905775</v>
      </c>
      <c r="E630" s="32">
        <f>C630/F630</f>
        <v>0.21720445177246495</v>
      </c>
      <c r="F630" s="43">
        <v>4852</v>
      </c>
    </row>
    <row r="631" spans="1:6">
      <c r="A631" s="47" t="s">
        <v>563</v>
      </c>
      <c r="B631" s="15">
        <v>776</v>
      </c>
      <c r="C631" s="50">
        <v>810.01250000000005</v>
      </c>
      <c r="D631" s="46">
        <f>C631/B631</f>
        <v>1.0438305412371134</v>
      </c>
      <c r="E631" s="32">
        <f>C631/F631</f>
        <v>1.251951313755796</v>
      </c>
      <c r="F631" s="43">
        <v>647</v>
      </c>
    </row>
    <row r="632" spans="1:6">
      <c r="A632" s="47" t="s">
        <v>564</v>
      </c>
      <c r="B632" s="15"/>
      <c r="C632" s="50"/>
      <c r="D632" s="46"/>
      <c r="E632" s="32"/>
      <c r="F632" s="43">
        <v>0</v>
      </c>
    </row>
    <row r="633" spans="1:6">
      <c r="A633" s="47" t="s">
        <v>565</v>
      </c>
      <c r="B633" s="15">
        <v>3</v>
      </c>
      <c r="C633" s="50">
        <v>3</v>
      </c>
      <c r="D633" s="46">
        <f>C633/B633</f>
        <v>1</v>
      </c>
      <c r="E633" s="32">
        <f>C633/F633</f>
        <v>0.23076923076923078</v>
      </c>
      <c r="F633" s="43">
        <v>13</v>
      </c>
    </row>
    <row r="634" spans="1:6">
      <c r="A634" s="47" t="s">
        <v>566</v>
      </c>
      <c r="B634" s="15">
        <v>207</v>
      </c>
      <c r="C634" s="50">
        <v>240.86349999999999</v>
      </c>
      <c r="D634" s="46">
        <f>C634/B634</f>
        <v>1.1635917874396136</v>
      </c>
      <c r="E634" s="32">
        <f>C634/F634</f>
        <v>5.7457895992366406E-2</v>
      </c>
      <c r="F634" s="43">
        <v>4192</v>
      </c>
    </row>
    <row r="635" spans="1:6">
      <c r="A635" s="47" t="s">
        <v>567</v>
      </c>
      <c r="B635" s="15"/>
      <c r="C635" s="50"/>
      <c r="D635" s="46"/>
      <c r="E635" s="32"/>
      <c r="F635" s="43">
        <v>0</v>
      </c>
    </row>
    <row r="636" spans="1:6">
      <c r="A636" s="47" t="s">
        <v>568</v>
      </c>
      <c r="B636" s="15"/>
      <c r="C636" s="50"/>
      <c r="D636" s="46"/>
      <c r="E636" s="32"/>
    </row>
    <row r="637" spans="1:6">
      <c r="A637" s="47" t="s">
        <v>569</v>
      </c>
      <c r="B637" s="15"/>
      <c r="C637" s="50"/>
      <c r="D637" s="46"/>
      <c r="E637" s="32"/>
    </row>
    <row r="638" spans="1:6">
      <c r="A638" s="47" t="s">
        <v>570</v>
      </c>
      <c r="B638" s="15"/>
      <c r="C638" s="50"/>
      <c r="D638" s="46"/>
      <c r="E638" s="32"/>
    </row>
    <row r="639" spans="1:6">
      <c r="A639" s="44" t="s">
        <v>571</v>
      </c>
      <c r="B639" s="15">
        <v>763</v>
      </c>
      <c r="C639" s="50">
        <v>897.50599999999997</v>
      </c>
      <c r="D639" s="46">
        <f>C639/B639</f>
        <v>1.1762857142857142</v>
      </c>
      <c r="E639" s="32">
        <f>C639/F639</f>
        <v>1.3979844236760124</v>
      </c>
      <c r="F639" s="43">
        <v>642</v>
      </c>
    </row>
    <row r="640" spans="1:6">
      <c r="A640" s="47" t="s">
        <v>572</v>
      </c>
      <c r="B640" s="15">
        <v>763</v>
      </c>
      <c r="C640" s="50">
        <v>897.50599999999997</v>
      </c>
      <c r="D640" s="46">
        <f>C640/B640</f>
        <v>1.1762857142857142</v>
      </c>
      <c r="E640" s="32">
        <f>C640/F640</f>
        <v>1.3979844236760124</v>
      </c>
      <c r="F640" s="43">
        <v>642</v>
      </c>
    </row>
    <row r="641" spans="1:6">
      <c r="A641" s="47" t="s">
        <v>573</v>
      </c>
      <c r="B641" s="15"/>
      <c r="C641" s="50"/>
      <c r="D641" s="46"/>
      <c r="E641" s="32"/>
      <c r="F641" s="43">
        <v>0</v>
      </c>
    </row>
    <row r="642" spans="1:6">
      <c r="A642" s="47" t="s">
        <v>574</v>
      </c>
      <c r="B642" s="15"/>
      <c r="C642" s="50"/>
      <c r="D642" s="46"/>
      <c r="E642" s="32"/>
      <c r="F642" s="43">
        <v>0</v>
      </c>
    </row>
    <row r="643" spans="1:6">
      <c r="A643" s="44" t="s">
        <v>575</v>
      </c>
      <c r="B643" s="15">
        <v>60</v>
      </c>
      <c r="C643" s="50">
        <v>541.51580000000001</v>
      </c>
      <c r="D643" s="46">
        <f>C643/B643</f>
        <v>9.0252633333333332</v>
      </c>
      <c r="E643" s="32">
        <f>C643/F643</f>
        <v>0.59638303964757711</v>
      </c>
      <c r="F643" s="43">
        <v>908</v>
      </c>
    </row>
    <row r="644" spans="1:6">
      <c r="A644" s="47" t="s">
        <v>576</v>
      </c>
      <c r="B644" s="15"/>
      <c r="C644" s="50"/>
      <c r="D644" s="46"/>
      <c r="E644" s="32"/>
      <c r="F644" s="43">
        <v>0</v>
      </c>
    </row>
    <row r="645" spans="1:6">
      <c r="A645" s="47" t="s">
        <v>577</v>
      </c>
      <c r="B645" s="15"/>
      <c r="C645" s="50"/>
      <c r="D645" s="46"/>
      <c r="E645" s="32"/>
      <c r="F645" s="43">
        <v>0</v>
      </c>
    </row>
    <row r="646" spans="1:6">
      <c r="A646" s="47" t="s">
        <v>578</v>
      </c>
      <c r="B646" s="15"/>
      <c r="C646" s="50"/>
      <c r="D646" s="46"/>
      <c r="E646" s="32"/>
      <c r="F646" s="43">
        <v>0</v>
      </c>
    </row>
    <row r="647" spans="1:6">
      <c r="A647" s="47" t="s">
        <v>579</v>
      </c>
      <c r="B647" s="15"/>
      <c r="C647" s="50"/>
      <c r="D647" s="46"/>
      <c r="E647" s="32"/>
      <c r="F647" s="43">
        <v>0</v>
      </c>
    </row>
    <row r="648" spans="1:6">
      <c r="A648" s="47" t="s">
        <v>580</v>
      </c>
      <c r="B648" s="15"/>
      <c r="C648" s="50"/>
      <c r="D648" s="46"/>
      <c r="E648" s="32"/>
      <c r="F648" s="43">
        <v>0</v>
      </c>
    </row>
    <row r="649" spans="1:6">
      <c r="A649" s="47" t="s">
        <v>581</v>
      </c>
      <c r="B649" s="15"/>
      <c r="C649" s="50"/>
      <c r="D649" s="46"/>
      <c r="E649" s="32"/>
    </row>
    <row r="650" spans="1:6">
      <c r="A650" s="47" t="s">
        <v>582</v>
      </c>
      <c r="B650" s="15"/>
      <c r="C650" s="50"/>
      <c r="D650" s="46"/>
      <c r="E650" s="32"/>
      <c r="F650" s="43">
        <v>0</v>
      </c>
    </row>
    <row r="651" spans="1:6">
      <c r="A651" s="47" t="s">
        <v>583</v>
      </c>
      <c r="B651" s="15"/>
      <c r="C651" s="50"/>
      <c r="D651" s="46"/>
      <c r="E651" s="32"/>
      <c r="F651" s="43">
        <v>0</v>
      </c>
    </row>
    <row r="652" spans="1:6">
      <c r="A652" s="47" t="s">
        <v>584</v>
      </c>
      <c r="B652" s="15"/>
      <c r="C652" s="50"/>
      <c r="D652" s="46"/>
      <c r="E652" s="32"/>
      <c r="F652" s="43">
        <v>0</v>
      </c>
    </row>
    <row r="653" spans="1:6">
      <c r="A653" s="47" t="s">
        <v>585</v>
      </c>
      <c r="B653" s="15">
        <v>60</v>
      </c>
      <c r="C653" s="50">
        <v>541.51580000000001</v>
      </c>
      <c r="D653" s="46">
        <f t="shared" ref="D653:D716" si="8">C653/B653</f>
        <v>9.0252633333333332</v>
      </c>
      <c r="E653" s="32">
        <f t="shared" ref="E653:E716" si="9">C653/F653</f>
        <v>0.59638303964757711</v>
      </c>
      <c r="F653" s="43">
        <v>908</v>
      </c>
    </row>
    <row r="654" spans="1:6">
      <c r="A654" s="44" t="s">
        <v>586</v>
      </c>
      <c r="B654" s="15">
        <v>1855</v>
      </c>
      <c r="C654" s="50">
        <v>2120.1792999999998</v>
      </c>
      <c r="D654" s="46">
        <f t="shared" si="8"/>
        <v>1.1429538005390834</v>
      </c>
      <c r="E654" s="32">
        <f t="shared" si="9"/>
        <v>1.0928759278350515</v>
      </c>
      <c r="F654" s="43">
        <v>1940</v>
      </c>
    </row>
    <row r="655" spans="1:6">
      <c r="A655" s="47" t="s">
        <v>587</v>
      </c>
      <c r="B655" s="15">
        <v>95</v>
      </c>
      <c r="C655" s="50">
        <v>95.45</v>
      </c>
      <c r="D655" s="46">
        <f t="shared" si="8"/>
        <v>1.0047368421052632</v>
      </c>
      <c r="E655" s="32">
        <f t="shared" si="9"/>
        <v>1.0971264367816091</v>
      </c>
      <c r="F655" s="43">
        <v>87</v>
      </c>
    </row>
    <row r="656" spans="1:6">
      <c r="A656" s="47" t="s">
        <v>588</v>
      </c>
      <c r="B656" s="15"/>
      <c r="C656" s="50">
        <v>508.7</v>
      </c>
      <c r="D656" s="46"/>
      <c r="E656" s="32">
        <f t="shared" si="9"/>
        <v>127.175</v>
      </c>
      <c r="F656" s="43">
        <v>4</v>
      </c>
    </row>
    <row r="657" spans="1:6">
      <c r="A657" s="47" t="s">
        <v>589</v>
      </c>
      <c r="B657" s="15">
        <v>14</v>
      </c>
      <c r="C657" s="50">
        <v>70.040000000000006</v>
      </c>
      <c r="D657" s="46">
        <f t="shared" si="8"/>
        <v>5.0028571428571436</v>
      </c>
      <c r="E657" s="32">
        <f t="shared" si="9"/>
        <v>0.34333333333333338</v>
      </c>
      <c r="F657" s="43">
        <v>204</v>
      </c>
    </row>
    <row r="658" spans="1:6">
      <c r="A658" s="47" t="s">
        <v>590</v>
      </c>
      <c r="B658" s="15">
        <v>44</v>
      </c>
      <c r="C658" s="50">
        <v>41.853299999999997</v>
      </c>
      <c r="D658" s="46">
        <f t="shared" si="8"/>
        <v>0.9512113636363636</v>
      </c>
      <c r="E658" s="32">
        <f t="shared" si="9"/>
        <v>0.30110287769784172</v>
      </c>
      <c r="F658" s="43">
        <v>139</v>
      </c>
    </row>
    <row r="659" spans="1:6">
      <c r="A659" s="47" t="s">
        <v>591</v>
      </c>
      <c r="B659" s="15">
        <v>1069</v>
      </c>
      <c r="C659" s="50">
        <v>19.399999999999999</v>
      </c>
      <c r="D659" s="46">
        <f t="shared" si="8"/>
        <v>1.8147801683816651E-2</v>
      </c>
      <c r="E659" s="32">
        <f t="shared" si="9"/>
        <v>0.21797752808988763</v>
      </c>
      <c r="F659" s="43">
        <v>89</v>
      </c>
    </row>
    <row r="660" spans="1:6">
      <c r="A660" s="47" t="s">
        <v>592</v>
      </c>
      <c r="B660" s="15">
        <v>23</v>
      </c>
      <c r="C660" s="50">
        <v>59.94</v>
      </c>
      <c r="D660" s="46">
        <f t="shared" si="8"/>
        <v>2.6060869565217391</v>
      </c>
      <c r="E660" s="32">
        <f t="shared" si="9"/>
        <v>1.393953488372093</v>
      </c>
      <c r="F660" s="43">
        <v>43</v>
      </c>
    </row>
    <row r="661" spans="1:6">
      <c r="A661" s="47" t="s">
        <v>593</v>
      </c>
      <c r="B661" s="15">
        <v>609</v>
      </c>
      <c r="C661" s="50">
        <v>1324.796</v>
      </c>
      <c r="D661" s="46">
        <f t="shared" si="8"/>
        <v>2.1753628899835795</v>
      </c>
      <c r="E661" s="32">
        <f t="shared" si="9"/>
        <v>0.9641892285298399</v>
      </c>
      <c r="F661" s="43">
        <v>1374</v>
      </c>
    </row>
    <row r="662" spans="1:6">
      <c r="A662" s="44" t="s">
        <v>594</v>
      </c>
      <c r="B662" s="15">
        <v>300</v>
      </c>
      <c r="C662" s="50">
        <v>495.75</v>
      </c>
      <c r="D662" s="46">
        <f t="shared" si="8"/>
        <v>1.6525000000000001</v>
      </c>
      <c r="E662" s="32">
        <f t="shared" si="9"/>
        <v>0.3702389843166542</v>
      </c>
      <c r="F662" s="43">
        <v>1339</v>
      </c>
    </row>
    <row r="663" spans="1:6">
      <c r="A663" s="47" t="s">
        <v>595</v>
      </c>
      <c r="B663" s="15">
        <v>300</v>
      </c>
      <c r="C663" s="50">
        <v>328.95</v>
      </c>
      <c r="D663" s="46">
        <f t="shared" si="8"/>
        <v>1.0965</v>
      </c>
      <c r="E663" s="32">
        <f t="shared" si="9"/>
        <v>0.2857949609035621</v>
      </c>
      <c r="F663" s="43">
        <v>1151</v>
      </c>
    </row>
    <row r="664" spans="1:6">
      <c r="A664" s="47" t="s">
        <v>596</v>
      </c>
      <c r="B664" s="15"/>
      <c r="C664" s="50">
        <v>105</v>
      </c>
      <c r="D664" s="46"/>
      <c r="E664" s="32">
        <f t="shared" si="9"/>
        <v>0.76642335766423353</v>
      </c>
      <c r="F664" s="43">
        <v>137</v>
      </c>
    </row>
    <row r="665" spans="1:6">
      <c r="A665" s="47" t="s">
        <v>597</v>
      </c>
      <c r="B665" s="15"/>
      <c r="C665" s="50">
        <v>10</v>
      </c>
      <c r="D665" s="46"/>
      <c r="E665" s="32">
        <f t="shared" si="9"/>
        <v>0.7142857142857143</v>
      </c>
      <c r="F665" s="43">
        <v>14</v>
      </c>
    </row>
    <row r="666" spans="1:6">
      <c r="A666" s="47" t="s">
        <v>598</v>
      </c>
      <c r="B666" s="15"/>
      <c r="C666" s="50"/>
      <c r="D666" s="46"/>
      <c r="E666" s="32"/>
      <c r="F666" s="43">
        <v>0</v>
      </c>
    </row>
    <row r="667" spans="1:6">
      <c r="A667" s="47" t="s">
        <v>599</v>
      </c>
      <c r="B667" s="15"/>
      <c r="C667" s="50">
        <v>51.8</v>
      </c>
      <c r="D667" s="46"/>
      <c r="E667" s="32">
        <f t="shared" si="9"/>
        <v>1.4</v>
      </c>
      <c r="F667" s="43">
        <v>37</v>
      </c>
    </row>
    <row r="668" spans="1:6">
      <c r="A668" s="44" t="s">
        <v>600</v>
      </c>
      <c r="B668" s="15">
        <v>991</v>
      </c>
      <c r="C668" s="50">
        <v>1376.2819999999999</v>
      </c>
      <c r="D668" s="46">
        <f t="shared" si="8"/>
        <v>1.3887810292633702</v>
      </c>
      <c r="E668" s="32">
        <f t="shared" si="9"/>
        <v>2.0821210287443268</v>
      </c>
      <c r="F668" s="43">
        <v>661</v>
      </c>
    </row>
    <row r="669" spans="1:6">
      <c r="A669" s="47" t="s">
        <v>601</v>
      </c>
      <c r="B669" s="15">
        <v>11</v>
      </c>
      <c r="C669" s="50">
        <v>19.28</v>
      </c>
      <c r="D669" s="46">
        <f t="shared" si="8"/>
        <v>1.7527272727272729</v>
      </c>
      <c r="E669" s="32">
        <f t="shared" si="9"/>
        <v>2.41</v>
      </c>
      <c r="F669" s="43">
        <v>8</v>
      </c>
    </row>
    <row r="670" spans="1:6">
      <c r="A670" s="47" t="s">
        <v>602</v>
      </c>
      <c r="B670" s="15"/>
      <c r="C670" s="50">
        <v>3.15</v>
      </c>
      <c r="D670" s="46"/>
      <c r="E670" s="32">
        <f t="shared" si="9"/>
        <v>1.05</v>
      </c>
      <c r="F670" s="43">
        <v>3</v>
      </c>
    </row>
    <row r="671" spans="1:6">
      <c r="A671" s="47" t="s">
        <v>603</v>
      </c>
      <c r="B671" s="15"/>
      <c r="C671" s="50"/>
      <c r="D671" s="46"/>
      <c r="E671" s="32"/>
      <c r="F671" s="43">
        <v>2</v>
      </c>
    </row>
    <row r="672" spans="1:6">
      <c r="A672" s="47" t="s">
        <v>604</v>
      </c>
      <c r="B672" s="15">
        <v>395</v>
      </c>
      <c r="C672" s="50">
        <v>241.1628</v>
      </c>
      <c r="D672" s="46">
        <f t="shared" si="8"/>
        <v>0.61053873417721516</v>
      </c>
      <c r="E672" s="32">
        <f t="shared" si="9"/>
        <v>0.39730280065897861</v>
      </c>
      <c r="F672" s="43">
        <v>607</v>
      </c>
    </row>
    <row r="673" spans="1:6">
      <c r="A673" s="47" t="s">
        <v>605</v>
      </c>
      <c r="B673" s="15">
        <v>585</v>
      </c>
      <c r="C673" s="50">
        <v>1102.6892</v>
      </c>
      <c r="D673" s="46">
        <f t="shared" si="8"/>
        <v>1.8849388034188035</v>
      </c>
      <c r="E673" s="32">
        <f t="shared" si="9"/>
        <v>26.894858536585367</v>
      </c>
      <c r="F673" s="43">
        <v>41</v>
      </c>
    </row>
    <row r="674" spans="1:6">
      <c r="A674" s="47" t="s">
        <v>606</v>
      </c>
      <c r="B674" s="15"/>
      <c r="C674" s="50">
        <v>10</v>
      </c>
      <c r="D674" s="46"/>
      <c r="E674" s="32"/>
      <c r="F674" s="43">
        <v>0</v>
      </c>
    </row>
    <row r="675" spans="1:6">
      <c r="A675" s="44" t="s">
        <v>607</v>
      </c>
      <c r="B675" s="15">
        <v>1308</v>
      </c>
      <c r="C675" s="50">
        <v>2431.38562</v>
      </c>
      <c r="D675" s="46">
        <f t="shared" si="8"/>
        <v>1.85885750764526</v>
      </c>
      <c r="E675" s="32">
        <f t="shared" si="9"/>
        <v>1.1936110063819343</v>
      </c>
      <c r="F675" s="43">
        <v>2037</v>
      </c>
    </row>
    <row r="676" spans="1:6">
      <c r="A676" s="47" t="s">
        <v>119</v>
      </c>
      <c r="B676" s="15">
        <v>84</v>
      </c>
      <c r="C676" s="50">
        <v>131.89269999999999</v>
      </c>
      <c r="D676" s="46">
        <f t="shared" si="8"/>
        <v>1.5701511904761905</v>
      </c>
      <c r="E676" s="32">
        <f t="shared" si="9"/>
        <v>1.332249494949495</v>
      </c>
      <c r="F676" s="43">
        <v>99</v>
      </c>
    </row>
    <row r="677" spans="1:6">
      <c r="A677" s="47" t="s">
        <v>120</v>
      </c>
      <c r="B677" s="15"/>
      <c r="C677" s="50"/>
      <c r="D677" s="46"/>
      <c r="E677" s="32"/>
      <c r="F677" s="43">
        <v>0</v>
      </c>
    </row>
    <row r="678" spans="1:6">
      <c r="A678" s="47" t="s">
        <v>121</v>
      </c>
      <c r="B678" s="15"/>
      <c r="C678" s="50"/>
      <c r="D678" s="46"/>
      <c r="E678" s="32"/>
      <c r="F678" s="43">
        <v>0</v>
      </c>
    </row>
    <row r="679" spans="1:6">
      <c r="A679" s="47" t="s">
        <v>608</v>
      </c>
      <c r="B679" s="15"/>
      <c r="C679" s="50">
        <v>92.66</v>
      </c>
      <c r="D679" s="46"/>
      <c r="E679" s="32">
        <f t="shared" si="9"/>
        <v>0.6666187050359712</v>
      </c>
      <c r="F679" s="43">
        <v>139</v>
      </c>
    </row>
    <row r="680" spans="1:6">
      <c r="A680" s="47" t="s">
        <v>609</v>
      </c>
      <c r="B680" s="15"/>
      <c r="C680" s="50">
        <v>52.95</v>
      </c>
      <c r="D680" s="46"/>
      <c r="E680" s="32">
        <f t="shared" si="9"/>
        <v>0.88250000000000006</v>
      </c>
      <c r="F680" s="43">
        <v>60</v>
      </c>
    </row>
    <row r="681" spans="1:6">
      <c r="A681" s="47" t="s">
        <v>610</v>
      </c>
      <c r="B681" s="15"/>
      <c r="C681" s="50"/>
      <c r="D681" s="46"/>
      <c r="E681" s="32"/>
      <c r="F681" s="43">
        <v>0</v>
      </c>
    </row>
    <row r="682" spans="1:6">
      <c r="A682" s="47" t="s">
        <v>611</v>
      </c>
      <c r="B682" s="15">
        <v>1224</v>
      </c>
      <c r="C682" s="50">
        <v>2153.88292</v>
      </c>
      <c r="D682" s="46">
        <f t="shared" si="8"/>
        <v>1.7597082679738563</v>
      </c>
      <c r="E682" s="32">
        <f t="shared" si="9"/>
        <v>1.2385755721679126</v>
      </c>
      <c r="F682" s="43">
        <v>1739</v>
      </c>
    </row>
    <row r="683" spans="1:6">
      <c r="A683" s="44" t="s">
        <v>612</v>
      </c>
      <c r="B683" s="15">
        <v>253</v>
      </c>
      <c r="C683" s="50">
        <v>1966.83</v>
      </c>
      <c r="D683" s="46">
        <f t="shared" si="8"/>
        <v>7.7740316205533597</v>
      </c>
      <c r="E683" s="32">
        <f t="shared" si="9"/>
        <v>4.0636983471074375</v>
      </c>
      <c r="F683" s="43">
        <v>484</v>
      </c>
    </row>
    <row r="684" spans="1:6">
      <c r="A684" s="47" t="s">
        <v>613</v>
      </c>
      <c r="B684" s="15"/>
      <c r="C684" s="50">
        <v>70</v>
      </c>
      <c r="D684" s="46"/>
      <c r="E684" s="32">
        <f t="shared" si="9"/>
        <v>0.3349282296650718</v>
      </c>
      <c r="F684" s="43">
        <v>209</v>
      </c>
    </row>
    <row r="685" spans="1:6">
      <c r="A685" s="47" t="s">
        <v>614</v>
      </c>
      <c r="B685" s="15">
        <v>50</v>
      </c>
      <c r="C685" s="50">
        <v>700</v>
      </c>
      <c r="D685" s="46">
        <f t="shared" si="8"/>
        <v>14</v>
      </c>
      <c r="E685" s="32">
        <f t="shared" si="9"/>
        <v>12.068965517241379</v>
      </c>
      <c r="F685" s="43">
        <v>58</v>
      </c>
    </row>
    <row r="686" spans="1:6">
      <c r="A686" s="47" t="s">
        <v>615</v>
      </c>
      <c r="B686" s="15"/>
      <c r="C686" s="50">
        <v>975.08</v>
      </c>
      <c r="D686" s="46"/>
      <c r="E686" s="32">
        <f t="shared" si="9"/>
        <v>39.0032</v>
      </c>
      <c r="F686" s="43">
        <v>25</v>
      </c>
    </row>
    <row r="687" spans="1:6">
      <c r="A687" s="47" t="s">
        <v>616</v>
      </c>
      <c r="B687" s="15">
        <v>203</v>
      </c>
      <c r="C687" s="50">
        <v>221.75</v>
      </c>
      <c r="D687" s="46">
        <f t="shared" si="8"/>
        <v>1.0923645320197044</v>
      </c>
      <c r="E687" s="32">
        <f t="shared" si="9"/>
        <v>1.1549479166666667</v>
      </c>
      <c r="F687" s="43">
        <v>192</v>
      </c>
    </row>
    <row r="688" spans="1:6">
      <c r="A688" s="44" t="s">
        <v>617</v>
      </c>
      <c r="B688" s="15">
        <v>84</v>
      </c>
      <c r="C688" s="50">
        <v>90.955399999999997</v>
      </c>
      <c r="D688" s="46">
        <f t="shared" si="8"/>
        <v>1.082802380952381</v>
      </c>
      <c r="E688" s="32">
        <f t="shared" si="9"/>
        <v>1.0576209302325581</v>
      </c>
      <c r="F688" s="43">
        <v>86</v>
      </c>
    </row>
    <row r="689" spans="1:6">
      <c r="A689" s="47" t="s">
        <v>119</v>
      </c>
      <c r="B689" s="15">
        <v>24</v>
      </c>
      <c r="C689" s="50">
        <v>30.955400000000001</v>
      </c>
      <c r="D689" s="46">
        <f t="shared" si="8"/>
        <v>1.2898083333333334</v>
      </c>
      <c r="E689" s="32">
        <f t="shared" si="9"/>
        <v>1.1905923076923077</v>
      </c>
      <c r="F689" s="43">
        <v>26</v>
      </c>
    </row>
    <row r="690" spans="1:6">
      <c r="A690" s="47" t="s">
        <v>120</v>
      </c>
      <c r="B690" s="15"/>
      <c r="C690" s="50"/>
      <c r="D690" s="46"/>
      <c r="E690" s="32"/>
      <c r="F690" s="43">
        <v>0</v>
      </c>
    </row>
    <row r="691" spans="1:6">
      <c r="A691" s="47" t="s">
        <v>121</v>
      </c>
      <c r="B691" s="15"/>
      <c r="C691" s="50"/>
      <c r="D691" s="46"/>
      <c r="E691" s="32"/>
      <c r="F691" s="43">
        <v>0</v>
      </c>
    </row>
    <row r="692" spans="1:6">
      <c r="A692" s="47" t="s">
        <v>618</v>
      </c>
      <c r="B692" s="15">
        <v>60</v>
      </c>
      <c r="C692" s="50">
        <v>60</v>
      </c>
      <c r="D692" s="46">
        <f t="shared" si="8"/>
        <v>1</v>
      </c>
      <c r="E692" s="32">
        <f t="shared" si="9"/>
        <v>1</v>
      </c>
      <c r="F692" s="43">
        <v>60</v>
      </c>
    </row>
    <row r="693" spans="1:6">
      <c r="A693" s="44" t="s">
        <v>619</v>
      </c>
      <c r="B693" s="15">
        <v>5189</v>
      </c>
      <c r="C693" s="50">
        <v>5307</v>
      </c>
      <c r="D693" s="46">
        <f t="shared" si="8"/>
        <v>1.0227404124108692</v>
      </c>
      <c r="E693" s="32">
        <f t="shared" si="9"/>
        <v>1.0338983050847457</v>
      </c>
      <c r="F693" s="43">
        <v>5133</v>
      </c>
    </row>
    <row r="694" spans="1:6">
      <c r="A694" s="47" t="s">
        <v>620</v>
      </c>
      <c r="B694" s="15">
        <v>338</v>
      </c>
      <c r="C694" s="50">
        <v>330</v>
      </c>
      <c r="D694" s="46">
        <f t="shared" si="8"/>
        <v>0.97633136094674555</v>
      </c>
      <c r="E694" s="32">
        <f t="shared" si="9"/>
        <v>0.9821428571428571</v>
      </c>
      <c r="F694" s="43">
        <v>336</v>
      </c>
    </row>
    <row r="695" spans="1:6">
      <c r="A695" s="47" t="s">
        <v>621</v>
      </c>
      <c r="B695" s="15">
        <v>4851</v>
      </c>
      <c r="C695" s="50">
        <v>4977</v>
      </c>
      <c r="D695" s="46">
        <f t="shared" si="8"/>
        <v>1.025974025974026</v>
      </c>
      <c r="E695" s="32">
        <f t="shared" si="9"/>
        <v>1.0375234521575984</v>
      </c>
      <c r="F695" s="43">
        <v>4797</v>
      </c>
    </row>
    <row r="696" spans="1:6">
      <c r="A696" s="44" t="s">
        <v>622</v>
      </c>
      <c r="B696" s="15">
        <v>186</v>
      </c>
      <c r="C696" s="50">
        <v>296.44510000000002</v>
      </c>
      <c r="D696" s="46">
        <f t="shared" si="8"/>
        <v>1.5937908602150539</v>
      </c>
      <c r="E696" s="32">
        <f t="shared" si="9"/>
        <v>1.7751203592814373</v>
      </c>
      <c r="F696" s="43">
        <v>167</v>
      </c>
    </row>
    <row r="697" spans="1:6">
      <c r="A697" s="47" t="s">
        <v>623</v>
      </c>
      <c r="B697" s="15">
        <v>136</v>
      </c>
      <c r="C697" s="50">
        <v>239.4451</v>
      </c>
      <c r="D697" s="46">
        <f t="shared" si="8"/>
        <v>1.7606257352941177</v>
      </c>
      <c r="E697" s="32">
        <f t="shared" si="9"/>
        <v>2.082131304347826</v>
      </c>
      <c r="F697" s="43">
        <v>115</v>
      </c>
    </row>
    <row r="698" spans="1:6">
      <c r="A698" s="47" t="s">
        <v>624</v>
      </c>
      <c r="B698" s="15">
        <v>50</v>
      </c>
      <c r="C698" s="50">
        <v>57</v>
      </c>
      <c r="D698" s="46">
        <f t="shared" si="8"/>
        <v>1.1399999999999999</v>
      </c>
      <c r="E698" s="32">
        <f t="shared" si="9"/>
        <v>1.0961538461538463</v>
      </c>
      <c r="F698" s="43">
        <v>52</v>
      </c>
    </row>
    <row r="699" spans="1:6">
      <c r="A699" s="44" t="s">
        <v>625</v>
      </c>
      <c r="B699" s="15">
        <v>202</v>
      </c>
      <c r="C699" s="50">
        <v>369</v>
      </c>
      <c r="D699" s="46">
        <f t="shared" si="8"/>
        <v>1.8267326732673268</v>
      </c>
      <c r="E699" s="32">
        <f t="shared" si="9"/>
        <v>1.3977272727272727</v>
      </c>
      <c r="F699" s="43">
        <v>264</v>
      </c>
    </row>
    <row r="700" spans="1:6">
      <c r="A700" s="47" t="s">
        <v>626</v>
      </c>
      <c r="B700" s="15"/>
      <c r="C700" s="50"/>
      <c r="D700" s="46"/>
      <c r="E700" s="32"/>
      <c r="F700" s="43">
        <v>0</v>
      </c>
    </row>
    <row r="701" spans="1:6">
      <c r="A701" s="47" t="s">
        <v>627</v>
      </c>
      <c r="B701" s="15">
        <v>202</v>
      </c>
      <c r="C701" s="50">
        <v>369</v>
      </c>
      <c r="D701" s="46">
        <f t="shared" si="8"/>
        <v>1.8267326732673268</v>
      </c>
      <c r="E701" s="32">
        <f t="shared" si="9"/>
        <v>1.3977272727272727</v>
      </c>
      <c r="F701" s="43">
        <v>264</v>
      </c>
    </row>
    <row r="702" spans="1:6">
      <c r="A702" s="51" t="s">
        <v>628</v>
      </c>
      <c r="B702" s="15"/>
      <c r="C702" s="50">
        <v>0</v>
      </c>
      <c r="D702" s="46"/>
      <c r="E702" s="32"/>
      <c r="F702" s="43">
        <v>0</v>
      </c>
    </row>
    <row r="703" spans="1:6">
      <c r="A703" s="52" t="s">
        <v>629</v>
      </c>
      <c r="B703" s="15"/>
      <c r="C703" s="50"/>
      <c r="D703" s="46"/>
      <c r="E703" s="32"/>
      <c r="F703" s="43">
        <v>0</v>
      </c>
    </row>
    <row r="704" spans="1:6">
      <c r="A704" s="52" t="s">
        <v>630</v>
      </c>
      <c r="B704" s="15"/>
      <c r="C704" s="50"/>
      <c r="D704" s="46"/>
      <c r="E704" s="32"/>
      <c r="F704" s="43">
        <v>0</v>
      </c>
    </row>
    <row r="705" spans="1:6">
      <c r="A705" s="51" t="s">
        <v>631</v>
      </c>
      <c r="B705" s="15">
        <v>703</v>
      </c>
      <c r="C705" s="50">
        <v>776.15200000000004</v>
      </c>
      <c r="D705" s="46">
        <f t="shared" si="8"/>
        <v>1.1040568990042674</v>
      </c>
      <c r="E705" s="32">
        <f t="shared" si="9"/>
        <v>0.91743735224586298</v>
      </c>
      <c r="F705" s="43">
        <v>846</v>
      </c>
    </row>
    <row r="706" spans="1:6">
      <c r="A706" s="52" t="s">
        <v>632</v>
      </c>
      <c r="B706" s="15"/>
      <c r="C706" s="50">
        <v>7.94</v>
      </c>
      <c r="D706" s="46"/>
      <c r="E706" s="32">
        <f t="shared" si="9"/>
        <v>0.88222222222222224</v>
      </c>
      <c r="F706" s="43">
        <v>9</v>
      </c>
    </row>
    <row r="707" spans="1:6">
      <c r="A707" s="52" t="s">
        <v>633</v>
      </c>
      <c r="B707" s="15">
        <v>703</v>
      </c>
      <c r="C707" s="50">
        <v>768.21199999999999</v>
      </c>
      <c r="D707" s="46">
        <f t="shared" si="8"/>
        <v>1.0927624466571835</v>
      </c>
      <c r="E707" s="32">
        <f t="shared" si="9"/>
        <v>0.91672076372315037</v>
      </c>
      <c r="F707" s="43">
        <v>838</v>
      </c>
    </row>
    <row r="708" spans="1:6">
      <c r="A708" s="44" t="s">
        <v>634</v>
      </c>
      <c r="B708" s="15">
        <v>326</v>
      </c>
      <c r="C708" s="50">
        <v>361.26</v>
      </c>
      <c r="D708" s="46">
        <f t="shared" si="8"/>
        <v>1.1081595092024539</v>
      </c>
      <c r="E708" s="32">
        <f t="shared" si="9"/>
        <v>0.13434734101896614</v>
      </c>
      <c r="F708" s="43">
        <v>2689</v>
      </c>
    </row>
    <row r="709" spans="1:6">
      <c r="A709" s="47" t="s">
        <v>635</v>
      </c>
      <c r="B709" s="15">
        <v>326</v>
      </c>
      <c r="C709" s="50">
        <v>361.26</v>
      </c>
      <c r="D709" s="46">
        <f t="shared" si="8"/>
        <v>1.1081595092024539</v>
      </c>
      <c r="E709" s="32">
        <f t="shared" si="9"/>
        <v>0.13434734101896614</v>
      </c>
      <c r="F709" s="43">
        <v>2689</v>
      </c>
    </row>
    <row r="710" spans="1:6">
      <c r="A710" s="44" t="s">
        <v>636</v>
      </c>
      <c r="B710" s="15">
        <v>63251</v>
      </c>
      <c r="C710" s="50">
        <v>58412.313479999997</v>
      </c>
      <c r="D710" s="46">
        <f t="shared" si="8"/>
        <v>0.92350023683420024</v>
      </c>
      <c r="E710" s="32">
        <f t="shared" si="9"/>
        <v>0.85891619215668968</v>
      </c>
      <c r="F710" s="43">
        <v>68007</v>
      </c>
    </row>
    <row r="711" spans="1:6">
      <c r="A711" s="44" t="s">
        <v>637</v>
      </c>
      <c r="B711" s="15">
        <v>775</v>
      </c>
      <c r="C711" s="50">
        <v>932.22272999999996</v>
      </c>
      <c r="D711" s="46">
        <f t="shared" si="8"/>
        <v>1.2028680387096773</v>
      </c>
      <c r="E711" s="32">
        <f t="shared" si="9"/>
        <v>0.14236755192425168</v>
      </c>
      <c r="F711" s="43">
        <v>6548</v>
      </c>
    </row>
    <row r="712" spans="1:6">
      <c r="A712" s="47" t="s">
        <v>119</v>
      </c>
      <c r="B712" s="15">
        <v>521</v>
      </c>
      <c r="C712" s="50">
        <v>629.51453000000004</v>
      </c>
      <c r="D712" s="46">
        <f t="shared" si="8"/>
        <v>1.2082812476007678</v>
      </c>
      <c r="E712" s="32">
        <f t="shared" si="9"/>
        <v>1.3655412798264643</v>
      </c>
      <c r="F712" s="43">
        <v>461</v>
      </c>
    </row>
    <row r="713" spans="1:6">
      <c r="A713" s="47" t="s">
        <v>120</v>
      </c>
      <c r="B713" s="15"/>
      <c r="C713" s="50"/>
      <c r="D713" s="46"/>
      <c r="E713" s="32"/>
      <c r="F713" s="43">
        <v>0</v>
      </c>
    </row>
    <row r="714" spans="1:6">
      <c r="A714" s="47" t="s">
        <v>121</v>
      </c>
      <c r="B714" s="15"/>
      <c r="C714" s="50"/>
      <c r="D714" s="46"/>
      <c r="E714" s="32"/>
      <c r="F714" s="43">
        <v>0</v>
      </c>
    </row>
    <row r="715" spans="1:6">
      <c r="A715" s="47" t="s">
        <v>638</v>
      </c>
      <c r="B715" s="15">
        <v>254</v>
      </c>
      <c r="C715" s="50">
        <v>302.70819999999998</v>
      </c>
      <c r="D715" s="46">
        <f t="shared" si="8"/>
        <v>1.1917645669291337</v>
      </c>
      <c r="E715" s="32">
        <f t="shared" si="9"/>
        <v>4.972210906701708E-2</v>
      </c>
      <c r="F715" s="43">
        <v>6088</v>
      </c>
    </row>
    <row r="716" spans="1:6">
      <c r="A716" s="44" t="s">
        <v>639</v>
      </c>
      <c r="B716" s="15">
        <v>8957</v>
      </c>
      <c r="C716" s="50">
        <v>3497.9351000000001</v>
      </c>
      <c r="D716" s="46">
        <f t="shared" si="8"/>
        <v>0.39052529864910129</v>
      </c>
      <c r="E716" s="32">
        <f t="shared" si="9"/>
        <v>0.74934342330762638</v>
      </c>
      <c r="F716" s="43">
        <v>4668</v>
      </c>
    </row>
    <row r="717" spans="1:6">
      <c r="A717" s="47" t="s">
        <v>640</v>
      </c>
      <c r="B717" s="15">
        <v>4762</v>
      </c>
      <c r="C717" s="50">
        <v>1425.09</v>
      </c>
      <c r="D717" s="46">
        <f t="shared" ref="D717:D779" si="10">C717/B717</f>
        <v>0.29926291474170513</v>
      </c>
      <c r="E717" s="32">
        <f t="shared" ref="E717:E779" si="11">C717/F717</f>
        <v>0.504635269121813</v>
      </c>
      <c r="F717" s="43">
        <v>2824</v>
      </c>
    </row>
    <row r="718" spans="1:6">
      <c r="A718" s="47" t="s">
        <v>641</v>
      </c>
      <c r="B718" s="15">
        <v>1112</v>
      </c>
      <c r="C718" s="50">
        <v>1178.8842999999999</v>
      </c>
      <c r="D718" s="46">
        <f t="shared" si="10"/>
        <v>1.0601477517985611</v>
      </c>
      <c r="E718" s="32">
        <f t="shared" si="11"/>
        <v>1.0946000928505106</v>
      </c>
      <c r="F718" s="43">
        <v>1077</v>
      </c>
    </row>
    <row r="719" spans="1:6">
      <c r="A719" s="47" t="s">
        <v>642</v>
      </c>
      <c r="B719" s="15"/>
      <c r="C719" s="50"/>
      <c r="D719" s="46"/>
      <c r="E719" s="32"/>
      <c r="F719" s="43">
        <v>0</v>
      </c>
    </row>
    <row r="720" spans="1:6">
      <c r="A720" s="47" t="s">
        <v>643</v>
      </c>
      <c r="B720" s="15"/>
      <c r="C720" s="50"/>
      <c r="D720" s="46"/>
      <c r="E720" s="32"/>
      <c r="F720" s="43">
        <v>0</v>
      </c>
    </row>
    <row r="721" spans="1:6">
      <c r="A721" s="47" t="s">
        <v>644</v>
      </c>
      <c r="B721" s="15">
        <v>2883</v>
      </c>
      <c r="C721" s="50">
        <v>376.96080000000001</v>
      </c>
      <c r="D721" s="46">
        <f t="shared" si="10"/>
        <v>0.13075296566077002</v>
      </c>
      <c r="E721" s="32">
        <f t="shared" si="11"/>
        <v>0.81770238611713664</v>
      </c>
      <c r="F721" s="43">
        <v>461</v>
      </c>
    </row>
    <row r="722" spans="1:6">
      <c r="A722" s="47" t="s">
        <v>645</v>
      </c>
      <c r="B722" s="15"/>
      <c r="C722" s="50"/>
      <c r="D722" s="46"/>
      <c r="E722" s="32"/>
      <c r="F722" s="43">
        <v>0</v>
      </c>
    </row>
    <row r="723" spans="1:6">
      <c r="A723" s="47" t="s">
        <v>646</v>
      </c>
      <c r="B723" s="15"/>
      <c r="C723" s="50"/>
      <c r="D723" s="46"/>
      <c r="E723" s="32"/>
      <c r="F723" s="43">
        <v>0</v>
      </c>
    </row>
    <row r="724" spans="1:6">
      <c r="A724" s="47" t="s">
        <v>647</v>
      </c>
      <c r="B724" s="15"/>
      <c r="C724" s="50"/>
      <c r="D724" s="46"/>
      <c r="E724" s="32"/>
      <c r="F724" s="43">
        <v>0</v>
      </c>
    </row>
    <row r="725" spans="1:6">
      <c r="A725" s="47" t="s">
        <v>648</v>
      </c>
      <c r="B725" s="15"/>
      <c r="C725" s="50"/>
      <c r="D725" s="46"/>
      <c r="E725" s="32"/>
      <c r="F725" s="43">
        <v>0</v>
      </c>
    </row>
    <row r="726" spans="1:6">
      <c r="A726" s="47" t="s">
        <v>649</v>
      </c>
      <c r="B726" s="15"/>
      <c r="C726" s="50"/>
      <c r="D726" s="46"/>
      <c r="E726" s="32"/>
      <c r="F726" s="43">
        <v>0</v>
      </c>
    </row>
    <row r="727" spans="1:6">
      <c r="A727" s="47" t="s">
        <v>650</v>
      </c>
      <c r="B727" s="15"/>
      <c r="C727" s="50"/>
      <c r="D727" s="46"/>
      <c r="E727" s="32"/>
      <c r="F727" s="43">
        <v>0</v>
      </c>
    </row>
    <row r="728" spans="1:6">
      <c r="A728" s="47" t="s">
        <v>651</v>
      </c>
      <c r="B728" s="15">
        <v>200</v>
      </c>
      <c r="C728" s="50">
        <v>517</v>
      </c>
      <c r="D728" s="46">
        <f t="shared" si="10"/>
        <v>2.585</v>
      </c>
      <c r="E728" s="32">
        <f t="shared" si="11"/>
        <v>1.6895424836601307</v>
      </c>
      <c r="F728" s="43">
        <v>306</v>
      </c>
    </row>
    <row r="729" spans="1:6">
      <c r="A729" s="44" t="s">
        <v>652</v>
      </c>
      <c r="B729" s="15">
        <v>13356</v>
      </c>
      <c r="C729" s="50">
        <v>9082.0769999999993</v>
      </c>
      <c r="D729" s="46">
        <f t="shared" si="10"/>
        <v>0.67999977538185086</v>
      </c>
      <c r="E729" s="32">
        <f t="shared" si="11"/>
        <v>0.57466951404707667</v>
      </c>
      <c r="F729" s="43">
        <v>15804</v>
      </c>
    </row>
    <row r="730" spans="1:6">
      <c r="A730" s="47" t="s">
        <v>653</v>
      </c>
      <c r="B730" s="15">
        <v>274</v>
      </c>
      <c r="C730" s="50">
        <v>307.29000000000002</v>
      </c>
      <c r="D730" s="46">
        <f t="shared" si="10"/>
        <v>1.1214963503649635</v>
      </c>
      <c r="E730" s="32">
        <f t="shared" si="11"/>
        <v>0.78994858611825203</v>
      </c>
      <c r="F730" s="43">
        <v>389</v>
      </c>
    </row>
    <row r="731" spans="1:6">
      <c r="A731" s="47" t="s">
        <v>654</v>
      </c>
      <c r="B731" s="15">
        <v>12895</v>
      </c>
      <c r="C731" s="50">
        <v>8122.1970000000001</v>
      </c>
      <c r="D731" s="46">
        <f t="shared" si="10"/>
        <v>0.62987181077937182</v>
      </c>
      <c r="E731" s="32">
        <f t="shared" si="11"/>
        <v>0.55222987489801467</v>
      </c>
      <c r="F731" s="43">
        <v>14708</v>
      </c>
    </row>
    <row r="732" spans="1:6">
      <c r="A732" s="47" t="s">
        <v>655</v>
      </c>
      <c r="B732" s="15">
        <v>188</v>
      </c>
      <c r="C732" s="50">
        <v>652.59</v>
      </c>
      <c r="D732" s="46">
        <f t="shared" si="10"/>
        <v>3.4712234042553192</v>
      </c>
      <c r="E732" s="32">
        <f t="shared" si="11"/>
        <v>0.9217372881355933</v>
      </c>
      <c r="F732" s="43">
        <v>708</v>
      </c>
    </row>
    <row r="733" spans="1:6">
      <c r="A733" s="44" t="s">
        <v>656</v>
      </c>
      <c r="B733" s="15">
        <v>2587</v>
      </c>
      <c r="C733" s="50">
        <v>4794.6602000000003</v>
      </c>
      <c r="D733" s="46">
        <f t="shared" si="10"/>
        <v>1.8533669114804794</v>
      </c>
      <c r="E733" s="32">
        <f t="shared" si="11"/>
        <v>0.93847332158935215</v>
      </c>
      <c r="F733" s="43">
        <v>5109</v>
      </c>
    </row>
    <row r="734" spans="1:6">
      <c r="A734" s="47" t="s">
        <v>657</v>
      </c>
      <c r="B734" s="15">
        <v>396</v>
      </c>
      <c r="C734" s="50">
        <v>497.50290000000001</v>
      </c>
      <c r="D734" s="46">
        <f t="shared" si="10"/>
        <v>1.2563204545454545</v>
      </c>
      <c r="E734" s="32">
        <f t="shared" si="11"/>
        <v>0.92301094619666046</v>
      </c>
      <c r="F734" s="43">
        <v>539</v>
      </c>
    </row>
    <row r="735" spans="1:6">
      <c r="A735" s="47" t="s">
        <v>658</v>
      </c>
      <c r="B735" s="15">
        <v>239</v>
      </c>
      <c r="C735" s="50">
        <v>345.25259999999997</v>
      </c>
      <c r="D735" s="46">
        <f t="shared" si="10"/>
        <v>1.4445715481171546</v>
      </c>
      <c r="E735" s="32">
        <f t="shared" si="11"/>
        <v>0.94849615384615382</v>
      </c>
      <c r="F735" s="43">
        <v>364</v>
      </c>
    </row>
    <row r="736" spans="1:6">
      <c r="A736" s="47" t="s">
        <v>659</v>
      </c>
      <c r="B736" s="15">
        <v>292</v>
      </c>
      <c r="C736" s="50">
        <v>358.78469999999999</v>
      </c>
      <c r="D736" s="46">
        <f t="shared" si="10"/>
        <v>1.2287147260273972</v>
      </c>
      <c r="E736" s="32">
        <f t="shared" si="11"/>
        <v>0.80807364864864861</v>
      </c>
      <c r="F736" s="43">
        <v>444</v>
      </c>
    </row>
    <row r="737" spans="1:6">
      <c r="A737" s="47" t="s">
        <v>660</v>
      </c>
      <c r="B737" s="15"/>
      <c r="C737" s="50"/>
      <c r="D737" s="46"/>
      <c r="E737" s="32"/>
      <c r="F737" s="43">
        <v>0</v>
      </c>
    </row>
    <row r="738" spans="1:6">
      <c r="A738" s="47" t="s">
        <v>661</v>
      </c>
      <c r="B738" s="15"/>
      <c r="C738" s="50"/>
      <c r="D738" s="46"/>
      <c r="E738" s="32"/>
      <c r="F738" s="43">
        <v>0</v>
      </c>
    </row>
    <row r="739" spans="1:6">
      <c r="A739" s="47" t="s">
        <v>662</v>
      </c>
      <c r="B739" s="15"/>
      <c r="C739" s="50"/>
      <c r="D739" s="46"/>
      <c r="E739" s="32"/>
      <c r="F739" s="43">
        <v>0</v>
      </c>
    </row>
    <row r="740" spans="1:6">
      <c r="A740" s="47" t="s">
        <v>663</v>
      </c>
      <c r="B740" s="15"/>
      <c r="C740" s="50"/>
      <c r="D740" s="46"/>
      <c r="E740" s="32"/>
      <c r="F740" s="43">
        <v>0</v>
      </c>
    </row>
    <row r="741" spans="1:6">
      <c r="A741" s="47" t="s">
        <v>664</v>
      </c>
      <c r="B741" s="15">
        <v>1325</v>
      </c>
      <c r="C741" s="50">
        <v>2999.69</v>
      </c>
      <c r="D741" s="46">
        <f t="shared" si="10"/>
        <v>2.2639169811320756</v>
      </c>
      <c r="E741" s="32">
        <f t="shared" si="11"/>
        <v>0.98029084967320268</v>
      </c>
      <c r="F741" s="43">
        <v>3060</v>
      </c>
    </row>
    <row r="742" spans="1:6">
      <c r="A742" s="47" t="s">
        <v>665</v>
      </c>
      <c r="B742" s="15">
        <v>194</v>
      </c>
      <c r="C742" s="50">
        <v>444.43</v>
      </c>
      <c r="D742" s="46">
        <f t="shared" si="10"/>
        <v>2.2908762886597938</v>
      </c>
      <c r="E742" s="32">
        <f t="shared" si="11"/>
        <v>1.0683413461538462</v>
      </c>
      <c r="F742" s="43">
        <v>416</v>
      </c>
    </row>
    <row r="743" spans="1:6">
      <c r="A743" s="47" t="s">
        <v>666</v>
      </c>
      <c r="B743" s="15"/>
      <c r="C743" s="50"/>
      <c r="D743" s="46"/>
      <c r="E743" s="32"/>
      <c r="F743" s="43">
        <v>0</v>
      </c>
    </row>
    <row r="744" spans="1:6">
      <c r="A744" s="47" t="s">
        <v>667</v>
      </c>
      <c r="B744" s="15">
        <v>140</v>
      </c>
      <c r="C744" s="50">
        <v>149</v>
      </c>
      <c r="D744" s="46">
        <f t="shared" si="10"/>
        <v>1.0642857142857143</v>
      </c>
      <c r="E744" s="32">
        <f t="shared" si="11"/>
        <v>0.51916376306620204</v>
      </c>
      <c r="F744" s="43">
        <v>287</v>
      </c>
    </row>
    <row r="745" spans="1:6">
      <c r="A745" s="44" t="s">
        <v>668</v>
      </c>
      <c r="B745" s="15">
        <v>29692</v>
      </c>
      <c r="C745" s="50">
        <v>30950.843799999999</v>
      </c>
      <c r="D745" s="46">
        <f t="shared" si="10"/>
        <v>1.0423967331267681</v>
      </c>
      <c r="E745" s="32">
        <f t="shared" si="11"/>
        <v>1.0073177048753499</v>
      </c>
      <c r="F745" s="43">
        <v>30726</v>
      </c>
    </row>
    <row r="746" spans="1:6">
      <c r="A746" s="47" t="s">
        <v>669</v>
      </c>
      <c r="B746" s="15">
        <v>1400</v>
      </c>
      <c r="C746" s="50">
        <v>1001.1033</v>
      </c>
      <c r="D746" s="46">
        <f t="shared" si="10"/>
        <v>0.7150737857142857</v>
      </c>
      <c r="E746" s="32">
        <f t="shared" si="11"/>
        <v>0.61987820433436536</v>
      </c>
      <c r="F746" s="43">
        <v>1615</v>
      </c>
    </row>
    <row r="747" spans="1:6">
      <c r="A747" s="47" t="s">
        <v>670</v>
      </c>
      <c r="B747" s="15">
        <v>1100</v>
      </c>
      <c r="C747" s="50">
        <v>1104.9085</v>
      </c>
      <c r="D747" s="46">
        <f t="shared" si="10"/>
        <v>1.0044622727272727</v>
      </c>
      <c r="E747" s="32">
        <f t="shared" si="11"/>
        <v>1.1183284412955465</v>
      </c>
      <c r="F747" s="43">
        <v>988</v>
      </c>
    </row>
    <row r="748" spans="1:6">
      <c r="A748" s="47" t="s">
        <v>671</v>
      </c>
      <c r="B748" s="15">
        <v>784</v>
      </c>
      <c r="C748" s="50">
        <v>784.16</v>
      </c>
      <c r="D748" s="46">
        <f t="shared" si="10"/>
        <v>1.000204081632653</v>
      </c>
      <c r="E748" s="32">
        <f t="shared" si="11"/>
        <v>1.1827450980392156</v>
      </c>
      <c r="F748" s="43">
        <v>663</v>
      </c>
    </row>
    <row r="749" spans="1:6">
      <c r="A749" s="47" t="s">
        <v>672</v>
      </c>
      <c r="B749" s="15">
        <v>20</v>
      </c>
      <c r="C749" s="50">
        <v>106.2</v>
      </c>
      <c r="D749" s="46">
        <f t="shared" si="10"/>
        <v>5.3100000000000005</v>
      </c>
      <c r="E749" s="32">
        <f t="shared" si="11"/>
        <v>0.81692307692307697</v>
      </c>
      <c r="F749" s="43">
        <v>130</v>
      </c>
    </row>
    <row r="750" spans="1:6">
      <c r="A750" s="47" t="s">
        <v>673</v>
      </c>
      <c r="B750" s="15">
        <v>18282</v>
      </c>
      <c r="C750" s="50">
        <v>18509.54</v>
      </c>
      <c r="D750" s="46">
        <f t="shared" si="10"/>
        <v>1.0124461218685046</v>
      </c>
      <c r="E750" s="32">
        <f t="shared" si="11"/>
        <v>1.0210469991173876</v>
      </c>
      <c r="F750" s="43">
        <v>18128</v>
      </c>
    </row>
    <row r="751" spans="1:6">
      <c r="A751" s="47" t="s">
        <v>674</v>
      </c>
      <c r="B751" s="15">
        <v>6967</v>
      </c>
      <c r="C751" s="50">
        <v>7437.53</v>
      </c>
      <c r="D751" s="46">
        <f t="shared" si="10"/>
        <v>1.0675369599540692</v>
      </c>
      <c r="E751" s="32">
        <f t="shared" si="11"/>
        <v>0.9420557314756175</v>
      </c>
      <c r="F751" s="43">
        <v>7895</v>
      </c>
    </row>
    <row r="752" spans="1:6">
      <c r="A752" s="47" t="s">
        <v>675</v>
      </c>
      <c r="B752" s="15">
        <v>688</v>
      </c>
      <c r="C752" s="50">
        <v>1546.72</v>
      </c>
      <c r="D752" s="46">
        <f t="shared" si="10"/>
        <v>2.248139534883721</v>
      </c>
      <c r="E752" s="32">
        <f t="shared" si="11"/>
        <v>2.723098591549296</v>
      </c>
      <c r="F752" s="43">
        <v>568</v>
      </c>
    </row>
    <row r="753" spans="1:6">
      <c r="A753" s="47" t="s">
        <v>676</v>
      </c>
      <c r="B753" s="15"/>
      <c r="C753" s="50">
        <v>27.8</v>
      </c>
      <c r="D753" s="46"/>
      <c r="E753" s="32"/>
      <c r="F753" s="43">
        <v>0</v>
      </c>
    </row>
    <row r="754" spans="1:6">
      <c r="A754" s="47" t="s">
        <v>677</v>
      </c>
      <c r="B754" s="15">
        <v>450</v>
      </c>
      <c r="C754" s="50">
        <v>432.88200000000001</v>
      </c>
      <c r="D754" s="46">
        <f t="shared" si="10"/>
        <v>0.96196000000000004</v>
      </c>
      <c r="E754" s="32">
        <f t="shared" si="11"/>
        <v>0.58576725304465493</v>
      </c>
      <c r="F754" s="43">
        <v>739</v>
      </c>
    </row>
    <row r="755" spans="1:6">
      <c r="A755" s="44" t="s">
        <v>678</v>
      </c>
      <c r="B755" s="15"/>
      <c r="C755" s="50">
        <v>16</v>
      </c>
      <c r="D755" s="46"/>
      <c r="E755" s="32"/>
      <c r="F755" s="43">
        <v>0</v>
      </c>
    </row>
    <row r="756" spans="1:6">
      <c r="A756" s="47" t="s">
        <v>679</v>
      </c>
      <c r="B756" s="15"/>
      <c r="C756" s="50">
        <v>16</v>
      </c>
      <c r="D756" s="46"/>
      <c r="E756" s="32"/>
      <c r="F756" s="43">
        <v>0</v>
      </c>
    </row>
    <row r="757" spans="1:6">
      <c r="A757" s="47" t="s">
        <v>680</v>
      </c>
      <c r="B757" s="15"/>
      <c r="C757" s="50"/>
      <c r="D757" s="46"/>
      <c r="E757" s="32"/>
      <c r="F757" s="43">
        <v>0</v>
      </c>
    </row>
    <row r="758" spans="1:6">
      <c r="A758" s="44" t="s">
        <v>681</v>
      </c>
      <c r="B758" s="15">
        <v>6564</v>
      </c>
      <c r="C758" s="50">
        <v>7749.8746499999997</v>
      </c>
      <c r="D758" s="46">
        <f t="shared" si="10"/>
        <v>1.1806634140767824</v>
      </c>
      <c r="E758" s="32">
        <f t="shared" si="11"/>
        <v>2.9058397637795275</v>
      </c>
      <c r="F758" s="43">
        <v>2667</v>
      </c>
    </row>
    <row r="759" spans="1:6">
      <c r="A759" s="47" t="s">
        <v>682</v>
      </c>
      <c r="B759" s="15">
        <v>150</v>
      </c>
      <c r="C759" s="50">
        <v>147.8665</v>
      </c>
      <c r="D759" s="46">
        <f t="shared" si="10"/>
        <v>0.98577666666666663</v>
      </c>
      <c r="E759" s="32"/>
      <c r="F759" s="43">
        <v>0</v>
      </c>
    </row>
    <row r="760" spans="1:6">
      <c r="A760" s="47" t="s">
        <v>683</v>
      </c>
      <c r="B760" s="15">
        <v>6066</v>
      </c>
      <c r="C760" s="50">
        <v>7017.2829499999998</v>
      </c>
      <c r="D760" s="46">
        <f t="shared" si="10"/>
        <v>1.1568221150675899</v>
      </c>
      <c r="E760" s="32">
        <f t="shared" si="11"/>
        <v>3.3623780306660276</v>
      </c>
      <c r="F760" s="43">
        <v>2087</v>
      </c>
    </row>
    <row r="761" spans="1:6">
      <c r="A761" s="47" t="s">
        <v>684</v>
      </c>
      <c r="B761" s="15">
        <v>348</v>
      </c>
      <c r="C761" s="50">
        <v>584.72519999999997</v>
      </c>
      <c r="D761" s="46">
        <f t="shared" si="10"/>
        <v>1.6802448275862067</v>
      </c>
      <c r="E761" s="32">
        <f t="shared" si="11"/>
        <v>1.0064117039586919</v>
      </c>
      <c r="F761" s="43">
        <v>581</v>
      </c>
    </row>
    <row r="762" spans="1:6">
      <c r="A762" s="44" t="s">
        <v>685</v>
      </c>
      <c r="B762" s="15">
        <v>720</v>
      </c>
      <c r="C762" s="50">
        <v>788.7</v>
      </c>
      <c r="D762" s="46">
        <f t="shared" si="10"/>
        <v>1.0954166666666667</v>
      </c>
      <c r="E762" s="32">
        <f t="shared" si="11"/>
        <v>0.72490808823529418</v>
      </c>
      <c r="F762" s="43">
        <v>1088</v>
      </c>
    </row>
    <row r="763" spans="1:6">
      <c r="A763" s="47" t="s">
        <v>119</v>
      </c>
      <c r="B763" s="15"/>
      <c r="C763" s="50"/>
      <c r="D763" s="46"/>
      <c r="E763" s="32">
        <f t="shared" si="11"/>
        <v>0</v>
      </c>
      <c r="F763" s="43">
        <v>394</v>
      </c>
    </row>
    <row r="764" spans="1:6">
      <c r="A764" s="47" t="s">
        <v>120</v>
      </c>
      <c r="B764" s="15"/>
      <c r="C764" s="50"/>
      <c r="D764" s="46"/>
      <c r="E764" s="32">
        <f t="shared" si="11"/>
        <v>0</v>
      </c>
      <c r="F764" s="43">
        <v>650</v>
      </c>
    </row>
    <row r="765" spans="1:6">
      <c r="A765" s="47" t="s">
        <v>121</v>
      </c>
      <c r="B765" s="15"/>
      <c r="C765" s="50"/>
      <c r="D765" s="46"/>
      <c r="E765" s="32"/>
      <c r="F765" s="43">
        <v>0</v>
      </c>
    </row>
    <row r="766" spans="1:6">
      <c r="A766" s="47" t="s">
        <v>686</v>
      </c>
      <c r="B766" s="15">
        <v>100</v>
      </c>
      <c r="C766" s="50">
        <v>100</v>
      </c>
      <c r="D766" s="46">
        <f t="shared" si="10"/>
        <v>1</v>
      </c>
      <c r="E766" s="32"/>
      <c r="F766" s="43">
        <v>0</v>
      </c>
    </row>
    <row r="767" spans="1:6">
      <c r="A767" s="47" t="s">
        <v>687</v>
      </c>
      <c r="B767" s="15"/>
      <c r="C767" s="50"/>
      <c r="D767" s="46"/>
      <c r="E767" s="32"/>
      <c r="F767" s="43">
        <v>0</v>
      </c>
    </row>
    <row r="768" spans="1:6">
      <c r="A768" s="47" t="s">
        <v>688</v>
      </c>
      <c r="B768" s="15"/>
      <c r="C768" s="50"/>
      <c r="D768" s="46"/>
      <c r="E768" s="32"/>
      <c r="F768" s="43">
        <v>0</v>
      </c>
    </row>
    <row r="769" spans="1:6">
      <c r="A769" s="47" t="s">
        <v>689</v>
      </c>
      <c r="B769" s="15">
        <v>620</v>
      </c>
      <c r="C769" s="50">
        <v>620</v>
      </c>
      <c r="D769" s="46">
        <f t="shared" si="10"/>
        <v>1</v>
      </c>
      <c r="E769" s="32">
        <f t="shared" si="11"/>
        <v>103.33333333333333</v>
      </c>
      <c r="F769" s="43">
        <v>6</v>
      </c>
    </row>
    <row r="770" spans="1:6">
      <c r="A770" s="47" t="s">
        <v>128</v>
      </c>
      <c r="B770" s="15"/>
      <c r="C770" s="50"/>
      <c r="D770" s="46"/>
      <c r="E770" s="32"/>
      <c r="F770" s="43">
        <v>0</v>
      </c>
    </row>
    <row r="771" spans="1:6">
      <c r="A771" s="47" t="s">
        <v>690</v>
      </c>
      <c r="B771" s="15"/>
      <c r="C771" s="50">
        <v>68.7</v>
      </c>
      <c r="D771" s="46"/>
      <c r="E771" s="32">
        <f t="shared" si="11"/>
        <v>1.8078947368421054</v>
      </c>
      <c r="F771" s="43">
        <v>38</v>
      </c>
    </row>
    <row r="772" spans="1:6">
      <c r="A772" s="44" t="s">
        <v>691</v>
      </c>
      <c r="B772" s="15">
        <v>600</v>
      </c>
      <c r="C772" s="50">
        <v>600</v>
      </c>
      <c r="D772" s="46">
        <f t="shared" si="10"/>
        <v>1</v>
      </c>
      <c r="E772" s="32">
        <f t="shared" si="11"/>
        <v>0.43010752688172044</v>
      </c>
      <c r="F772" s="43">
        <v>1395</v>
      </c>
    </row>
    <row r="773" spans="1:6">
      <c r="A773" s="47" t="s">
        <v>692</v>
      </c>
      <c r="B773" s="15">
        <v>600</v>
      </c>
      <c r="C773" s="50">
        <v>600</v>
      </c>
      <c r="D773" s="46">
        <f t="shared" si="10"/>
        <v>1</v>
      </c>
      <c r="E773" s="32">
        <f t="shared" si="11"/>
        <v>0.43010752688172044</v>
      </c>
      <c r="F773" s="43">
        <v>1395</v>
      </c>
    </row>
    <row r="774" spans="1:6">
      <c r="A774" s="44" t="s">
        <v>693</v>
      </c>
      <c r="B774" s="15">
        <v>4774</v>
      </c>
      <c r="C774" s="50">
        <v>8739.4312410000002</v>
      </c>
      <c r="D774" s="46">
        <f t="shared" si="10"/>
        <v>1.830630758483452</v>
      </c>
      <c r="E774" s="32">
        <f t="shared" si="11"/>
        <v>0.84041073574382152</v>
      </c>
      <c r="F774" s="43">
        <v>10399</v>
      </c>
    </row>
    <row r="775" spans="1:6">
      <c r="A775" s="44" t="s">
        <v>694</v>
      </c>
      <c r="B775" s="15">
        <v>611</v>
      </c>
      <c r="C775" s="50">
        <v>808.93280000000004</v>
      </c>
      <c r="D775" s="46">
        <f t="shared" si="10"/>
        <v>1.3239489361702128</v>
      </c>
      <c r="E775" s="32">
        <f t="shared" si="11"/>
        <v>1.1393419718309861</v>
      </c>
      <c r="F775" s="43">
        <v>710</v>
      </c>
    </row>
    <row r="776" spans="1:6">
      <c r="A776" s="47" t="s">
        <v>119</v>
      </c>
      <c r="B776" s="15">
        <v>145</v>
      </c>
      <c r="C776" s="50">
        <v>231.16079999999999</v>
      </c>
      <c r="D776" s="46">
        <f t="shared" si="10"/>
        <v>1.5942124137931035</v>
      </c>
      <c r="E776" s="32">
        <f t="shared" si="11"/>
        <v>0.86902556390977437</v>
      </c>
      <c r="F776" s="43">
        <v>266</v>
      </c>
    </row>
    <row r="777" spans="1:6">
      <c r="A777" s="47" t="s">
        <v>120</v>
      </c>
      <c r="B777" s="15"/>
      <c r="C777" s="50"/>
      <c r="D777" s="46"/>
      <c r="E777" s="32"/>
      <c r="F777" s="43">
        <v>0</v>
      </c>
    </row>
    <row r="778" spans="1:6">
      <c r="A778" s="47" t="s">
        <v>121</v>
      </c>
      <c r="B778" s="15"/>
      <c r="C778" s="50"/>
      <c r="D778" s="46"/>
      <c r="E778" s="32"/>
      <c r="F778" s="43">
        <v>0</v>
      </c>
    </row>
    <row r="779" spans="1:6">
      <c r="A779" s="47" t="s">
        <v>695</v>
      </c>
      <c r="B779" s="15">
        <v>10</v>
      </c>
      <c r="C779" s="50">
        <v>10</v>
      </c>
      <c r="D779" s="46">
        <f t="shared" si="10"/>
        <v>1</v>
      </c>
      <c r="E779" s="32">
        <f t="shared" si="11"/>
        <v>1</v>
      </c>
      <c r="F779" s="43">
        <v>10</v>
      </c>
    </row>
    <row r="780" spans="1:6">
      <c r="A780" s="47" t="s">
        <v>696</v>
      </c>
      <c r="B780" s="15"/>
      <c r="C780" s="50"/>
      <c r="D780" s="46"/>
      <c r="E780" s="32"/>
      <c r="F780" s="43">
        <v>0</v>
      </c>
    </row>
    <row r="781" spans="1:6">
      <c r="A781" s="47" t="s">
        <v>697</v>
      </c>
      <c r="B781" s="15"/>
      <c r="C781" s="50"/>
      <c r="D781" s="46"/>
      <c r="E781" s="32"/>
      <c r="F781" s="43">
        <v>0</v>
      </c>
    </row>
    <row r="782" spans="1:6">
      <c r="A782" s="47" t="s">
        <v>698</v>
      </c>
      <c r="B782" s="15"/>
      <c r="C782" s="50"/>
      <c r="D782" s="46"/>
      <c r="E782" s="32"/>
      <c r="F782" s="43">
        <v>0</v>
      </c>
    </row>
    <row r="783" spans="1:6">
      <c r="A783" s="47" t="s">
        <v>699</v>
      </c>
      <c r="B783" s="15">
        <v>456</v>
      </c>
      <c r="C783" s="50">
        <v>567.77200000000005</v>
      </c>
      <c r="D783" s="46">
        <f t="shared" ref="D783:D795" si="12">C783/B783</f>
        <v>1.2451140350877195</v>
      </c>
      <c r="E783" s="32">
        <f>C783/F783</f>
        <v>1.3082304147465438</v>
      </c>
      <c r="F783" s="43">
        <v>434</v>
      </c>
    </row>
    <row r="784" spans="1:6">
      <c r="A784" s="44" t="s">
        <v>700</v>
      </c>
      <c r="B784" s="15">
        <v>314</v>
      </c>
      <c r="C784" s="50">
        <v>130.84</v>
      </c>
      <c r="D784" s="46">
        <f t="shared" si="12"/>
        <v>0.416687898089172</v>
      </c>
      <c r="E784" s="32">
        <f>C784/F784</f>
        <v>1.7923287671232877</v>
      </c>
      <c r="F784" s="43">
        <v>73</v>
      </c>
    </row>
    <row r="785" spans="1:6">
      <c r="A785" s="47" t="s">
        <v>701</v>
      </c>
      <c r="B785" s="15"/>
      <c r="C785" s="50"/>
      <c r="D785" s="46"/>
      <c r="E785" s="32"/>
      <c r="F785" s="43">
        <v>0</v>
      </c>
    </row>
    <row r="786" spans="1:6">
      <c r="A786" s="47" t="s">
        <v>702</v>
      </c>
      <c r="B786" s="15"/>
      <c r="C786" s="50"/>
      <c r="D786" s="46"/>
      <c r="E786" s="32"/>
      <c r="F786" s="43">
        <v>0</v>
      </c>
    </row>
    <row r="787" spans="1:6">
      <c r="A787" s="47" t="s">
        <v>703</v>
      </c>
      <c r="B787" s="15">
        <v>314</v>
      </c>
      <c r="C787" s="50">
        <v>130.84</v>
      </c>
      <c r="D787" s="46">
        <f t="shared" si="12"/>
        <v>0.416687898089172</v>
      </c>
      <c r="E787" s="32">
        <f>C787/F787</f>
        <v>1.7923287671232877</v>
      </c>
      <c r="F787" s="43">
        <v>73</v>
      </c>
    </row>
    <row r="788" spans="1:6">
      <c r="A788" s="44" t="s">
        <v>704</v>
      </c>
      <c r="B788" s="15">
        <v>3850</v>
      </c>
      <c r="C788" s="50">
        <v>5789.8012740000004</v>
      </c>
      <c r="D788" s="46">
        <f t="shared" si="12"/>
        <v>1.5038444867532468</v>
      </c>
      <c r="E788" s="32">
        <f>C788/F788</f>
        <v>2.5140257377333914</v>
      </c>
      <c r="F788" s="43">
        <v>2303</v>
      </c>
    </row>
    <row r="789" spans="1:6">
      <c r="A789" s="47" t="s">
        <v>705</v>
      </c>
      <c r="B789" s="15"/>
      <c r="C789" s="50"/>
      <c r="D789" s="46"/>
      <c r="E789" s="32"/>
      <c r="F789" s="43">
        <v>0</v>
      </c>
    </row>
    <row r="790" spans="1:6">
      <c r="A790" s="47" t="s">
        <v>706</v>
      </c>
      <c r="B790" s="15">
        <v>3000</v>
      </c>
      <c r="C790" s="50">
        <v>4815.5212739999997</v>
      </c>
      <c r="D790" s="46">
        <f t="shared" si="12"/>
        <v>1.6051737579999998</v>
      </c>
      <c r="E790" s="32">
        <f>C790/F790</f>
        <v>15.533939593548386</v>
      </c>
      <c r="F790" s="43">
        <v>310</v>
      </c>
    </row>
    <row r="791" spans="1:6">
      <c r="A791" s="47" t="s">
        <v>707</v>
      </c>
      <c r="B791" s="15"/>
      <c r="C791" s="50"/>
      <c r="D791" s="46"/>
      <c r="E791" s="32"/>
      <c r="F791" s="43">
        <v>0</v>
      </c>
    </row>
    <row r="792" spans="1:6">
      <c r="A792" s="47" t="s">
        <v>708</v>
      </c>
      <c r="B792" s="15"/>
      <c r="C792" s="50"/>
      <c r="D792" s="46"/>
      <c r="E792" s="32"/>
      <c r="F792" s="43">
        <v>0</v>
      </c>
    </row>
    <row r="793" spans="1:6">
      <c r="A793" s="47" t="s">
        <v>709</v>
      </c>
      <c r="B793" s="15"/>
      <c r="C793" s="50"/>
      <c r="D793" s="46"/>
      <c r="E793" s="32"/>
      <c r="F793" s="43">
        <v>0</v>
      </c>
    </row>
    <row r="794" spans="1:6">
      <c r="A794" s="47" t="s">
        <v>710</v>
      </c>
      <c r="B794" s="15"/>
      <c r="C794" s="50"/>
      <c r="D794" s="46"/>
      <c r="E794" s="32"/>
      <c r="F794" s="43">
        <v>0</v>
      </c>
    </row>
    <row r="795" spans="1:6">
      <c r="A795" s="47" t="s">
        <v>711</v>
      </c>
      <c r="B795" s="15">
        <v>850</v>
      </c>
      <c r="C795" s="50">
        <v>963.28</v>
      </c>
      <c r="D795" s="46">
        <f t="shared" si="12"/>
        <v>1.133270588235294</v>
      </c>
      <c r="E795" s="32">
        <f>C795/F795</f>
        <v>0.81841971112999146</v>
      </c>
      <c r="F795" s="43">
        <v>1177</v>
      </c>
    </row>
    <row r="796" spans="1:6">
      <c r="A796" s="47" t="s">
        <v>712</v>
      </c>
      <c r="B796" s="15"/>
      <c r="C796" s="50">
        <v>11</v>
      </c>
      <c r="D796" s="46"/>
      <c r="E796" s="32">
        <f>C796/F796</f>
        <v>1.346389228886169E-2</v>
      </c>
      <c r="F796" s="43">
        <v>817</v>
      </c>
    </row>
    <row r="797" spans="1:6">
      <c r="A797" s="44" t="s">
        <v>713</v>
      </c>
      <c r="B797" s="15"/>
      <c r="C797" s="50">
        <v>1674.0571669999999</v>
      </c>
      <c r="D797" s="46"/>
      <c r="E797" s="32">
        <f>C797/F797</f>
        <v>0.25878144489101867</v>
      </c>
      <c r="F797" s="43">
        <v>6469</v>
      </c>
    </row>
    <row r="798" spans="1:6">
      <c r="A798" s="47" t="s">
        <v>714</v>
      </c>
      <c r="B798" s="15"/>
      <c r="C798" s="50">
        <v>335</v>
      </c>
      <c r="D798" s="46"/>
      <c r="E798" s="32">
        <f>C798/F798</f>
        <v>1.0151515151515151</v>
      </c>
      <c r="F798" s="43">
        <v>330</v>
      </c>
    </row>
    <row r="799" spans="1:6">
      <c r="A799" s="47" t="s">
        <v>715</v>
      </c>
      <c r="B799" s="15"/>
      <c r="C799" s="50">
        <v>1339.0571669999999</v>
      </c>
      <c r="D799" s="46"/>
      <c r="E799" s="32">
        <f>C799/F799</f>
        <v>0.21812301140250853</v>
      </c>
      <c r="F799" s="43">
        <v>6139</v>
      </c>
    </row>
    <row r="800" spans="1:6">
      <c r="A800" s="47" t="s">
        <v>716</v>
      </c>
      <c r="B800" s="15"/>
      <c r="C800" s="50"/>
      <c r="D800" s="46"/>
      <c r="E800" s="32"/>
      <c r="F800" s="43">
        <v>0</v>
      </c>
    </row>
    <row r="801" spans="1:6">
      <c r="A801" s="47" t="s">
        <v>717</v>
      </c>
      <c r="B801" s="15"/>
      <c r="C801" s="50"/>
      <c r="D801" s="46"/>
      <c r="E801" s="32"/>
      <c r="F801" s="43">
        <v>0</v>
      </c>
    </row>
    <row r="802" spans="1:6">
      <c r="A802" s="47" t="s">
        <v>718</v>
      </c>
      <c r="B802" s="15"/>
      <c r="C802" s="50"/>
      <c r="D802" s="46"/>
      <c r="E802" s="32"/>
      <c r="F802" s="43">
        <v>0</v>
      </c>
    </row>
    <row r="803" spans="1:6">
      <c r="A803" s="44" t="s">
        <v>719</v>
      </c>
      <c r="B803" s="15"/>
      <c r="C803" s="50">
        <v>0</v>
      </c>
      <c r="D803" s="46"/>
      <c r="E803" s="32"/>
      <c r="F803" s="43">
        <v>0</v>
      </c>
    </row>
    <row r="804" spans="1:6">
      <c r="A804" s="47" t="s">
        <v>720</v>
      </c>
      <c r="B804" s="15"/>
      <c r="C804" s="50"/>
      <c r="D804" s="46"/>
      <c r="E804" s="32"/>
      <c r="F804" s="43">
        <v>0</v>
      </c>
    </row>
    <row r="805" spans="1:6">
      <c r="A805" s="47" t="s">
        <v>721</v>
      </c>
      <c r="B805" s="15"/>
      <c r="C805" s="50"/>
      <c r="D805" s="46"/>
      <c r="E805" s="32"/>
      <c r="F805" s="43">
        <v>0</v>
      </c>
    </row>
    <row r="806" spans="1:6">
      <c r="A806" s="47" t="s">
        <v>722</v>
      </c>
      <c r="B806" s="15"/>
      <c r="C806" s="50"/>
      <c r="D806" s="46"/>
      <c r="E806" s="32"/>
      <c r="F806" s="43">
        <v>0</v>
      </c>
    </row>
    <row r="807" spans="1:6">
      <c r="A807" s="47" t="s">
        <v>723</v>
      </c>
      <c r="B807" s="15"/>
      <c r="C807" s="50"/>
      <c r="D807" s="46"/>
      <c r="E807" s="32"/>
      <c r="F807" s="43">
        <v>0</v>
      </c>
    </row>
    <row r="808" spans="1:6">
      <c r="A808" s="47" t="s">
        <v>724</v>
      </c>
      <c r="B808" s="15"/>
      <c r="C808" s="50"/>
      <c r="D808" s="46"/>
      <c r="E808" s="32"/>
      <c r="F808" s="43">
        <v>0</v>
      </c>
    </row>
    <row r="809" spans="1:6">
      <c r="A809" s="44" t="s">
        <v>725</v>
      </c>
      <c r="B809" s="15"/>
      <c r="C809" s="50">
        <v>0</v>
      </c>
      <c r="D809" s="46"/>
      <c r="E809" s="32"/>
      <c r="F809" s="43">
        <v>0</v>
      </c>
    </row>
    <row r="810" spans="1:6">
      <c r="A810" s="47" t="s">
        <v>726</v>
      </c>
      <c r="B810" s="15"/>
      <c r="C810" s="50"/>
      <c r="D810" s="46"/>
      <c r="E810" s="32"/>
      <c r="F810" s="43">
        <v>0</v>
      </c>
    </row>
    <row r="811" spans="1:6">
      <c r="A811" s="47" t="s">
        <v>727</v>
      </c>
      <c r="B811" s="15"/>
      <c r="C811" s="50"/>
      <c r="D811" s="46"/>
      <c r="E811" s="32"/>
      <c r="F811" s="43">
        <v>0</v>
      </c>
    </row>
    <row r="812" spans="1:6">
      <c r="A812" s="47" t="s">
        <v>728</v>
      </c>
      <c r="B812" s="15"/>
      <c r="C812" s="50"/>
      <c r="D812" s="46"/>
      <c r="E812" s="32"/>
      <c r="F812" s="43">
        <v>0</v>
      </c>
    </row>
    <row r="813" spans="1:6">
      <c r="A813" s="47" t="s">
        <v>729</v>
      </c>
      <c r="B813" s="15"/>
      <c r="C813" s="50"/>
      <c r="D813" s="46"/>
      <c r="E813" s="32"/>
      <c r="F813" s="43">
        <v>0</v>
      </c>
    </row>
    <row r="814" spans="1:6">
      <c r="A814" s="47" t="s">
        <v>730</v>
      </c>
      <c r="B814" s="15"/>
      <c r="C814" s="50"/>
      <c r="D814" s="46"/>
      <c r="E814" s="32"/>
      <c r="F814" s="43">
        <v>0</v>
      </c>
    </row>
    <row r="815" spans="1:6">
      <c r="A815" s="44" t="s">
        <v>731</v>
      </c>
      <c r="B815" s="15"/>
      <c r="C815" s="50">
        <v>0</v>
      </c>
      <c r="D815" s="46"/>
      <c r="E815" s="32"/>
      <c r="F815" s="43">
        <v>0</v>
      </c>
    </row>
    <row r="816" spans="1:6">
      <c r="A816" s="47" t="s">
        <v>732</v>
      </c>
      <c r="B816" s="15"/>
      <c r="C816" s="50"/>
      <c r="D816" s="46"/>
      <c r="E816" s="32"/>
      <c r="F816" s="43">
        <v>0</v>
      </c>
    </row>
    <row r="817" spans="1:6">
      <c r="A817" s="47" t="s">
        <v>733</v>
      </c>
      <c r="B817" s="15"/>
      <c r="C817" s="50"/>
      <c r="D817" s="46"/>
      <c r="E817" s="32"/>
      <c r="F817" s="43">
        <v>0</v>
      </c>
    </row>
    <row r="818" spans="1:6">
      <c r="A818" s="44" t="s">
        <v>734</v>
      </c>
      <c r="B818" s="15"/>
      <c r="C818" s="50">
        <v>0</v>
      </c>
      <c r="D818" s="46"/>
      <c r="E818" s="32"/>
      <c r="F818" s="43">
        <v>0</v>
      </c>
    </row>
    <row r="819" spans="1:6">
      <c r="A819" s="47" t="s">
        <v>735</v>
      </c>
      <c r="B819" s="15"/>
      <c r="C819" s="50"/>
      <c r="D819" s="46"/>
      <c r="E819" s="32"/>
      <c r="F819" s="43">
        <v>0</v>
      </c>
    </row>
    <row r="820" spans="1:6">
      <c r="A820" s="47" t="s">
        <v>736</v>
      </c>
      <c r="B820" s="15"/>
      <c r="C820" s="50"/>
      <c r="D820" s="46"/>
      <c r="E820" s="32"/>
      <c r="F820" s="43">
        <v>0</v>
      </c>
    </row>
    <row r="821" spans="1:6">
      <c r="A821" s="44" t="s">
        <v>737</v>
      </c>
      <c r="B821" s="15"/>
      <c r="C821" s="50">
        <v>0</v>
      </c>
      <c r="D821" s="46"/>
      <c r="E821" s="32"/>
      <c r="F821" s="43">
        <v>0</v>
      </c>
    </row>
    <row r="822" spans="1:6">
      <c r="A822" s="47" t="s">
        <v>738</v>
      </c>
      <c r="B822" s="15"/>
      <c r="C822" s="50"/>
      <c r="D822" s="46"/>
      <c r="E822" s="32"/>
      <c r="F822" s="43">
        <v>0</v>
      </c>
    </row>
    <row r="823" spans="1:6">
      <c r="A823" s="44" t="s">
        <v>739</v>
      </c>
      <c r="B823" s="15"/>
      <c r="C823" s="50">
        <v>7</v>
      </c>
      <c r="D823" s="46"/>
      <c r="E823" s="32">
        <f>C823/F823</f>
        <v>0.25925925925925924</v>
      </c>
      <c r="F823" s="43">
        <v>27</v>
      </c>
    </row>
    <row r="824" spans="1:6">
      <c r="A824" s="47" t="s">
        <v>740</v>
      </c>
      <c r="B824" s="15"/>
      <c r="C824" s="50">
        <v>7</v>
      </c>
      <c r="D824" s="46"/>
      <c r="E824" s="32">
        <f>C824/F824</f>
        <v>0.25925925925925924</v>
      </c>
      <c r="F824" s="43">
        <v>27</v>
      </c>
    </row>
    <row r="825" spans="1:6">
      <c r="A825" s="44" t="s">
        <v>741</v>
      </c>
      <c r="B825" s="15"/>
      <c r="C825" s="50">
        <v>8.8000000000000007</v>
      </c>
      <c r="D825" s="46"/>
      <c r="E825" s="32">
        <f>C825/F825</f>
        <v>8.8000000000000009E-2</v>
      </c>
      <c r="F825" s="43">
        <v>100</v>
      </c>
    </row>
    <row r="826" spans="1:6">
      <c r="A826" s="47" t="s">
        <v>742</v>
      </c>
      <c r="B826" s="15"/>
      <c r="C826" s="50"/>
      <c r="D826" s="46"/>
      <c r="E826" s="32"/>
      <c r="F826" s="43">
        <v>0</v>
      </c>
    </row>
    <row r="827" spans="1:6">
      <c r="A827" s="47" t="s">
        <v>743</v>
      </c>
      <c r="B827" s="15"/>
      <c r="C827" s="50"/>
      <c r="D827" s="46"/>
      <c r="E827" s="32"/>
      <c r="F827" s="43">
        <v>0</v>
      </c>
    </row>
    <row r="828" spans="1:6">
      <c r="A828" s="47" t="s">
        <v>744</v>
      </c>
      <c r="B828" s="15"/>
      <c r="C828" s="50">
        <v>8.8000000000000007</v>
      </c>
      <c r="D828" s="46"/>
      <c r="E828" s="32">
        <f>C828/F828</f>
        <v>8.8000000000000009E-2</v>
      </c>
      <c r="F828" s="43">
        <v>100</v>
      </c>
    </row>
    <row r="829" spans="1:6">
      <c r="A829" s="47" t="s">
        <v>745</v>
      </c>
      <c r="B829" s="15"/>
      <c r="C829" s="50"/>
      <c r="D829" s="46"/>
      <c r="E829" s="32"/>
      <c r="F829" s="43">
        <v>0</v>
      </c>
    </row>
    <row r="830" spans="1:6">
      <c r="A830" s="47" t="s">
        <v>746</v>
      </c>
      <c r="B830" s="15"/>
      <c r="C830" s="50"/>
      <c r="D830" s="46"/>
      <c r="E830" s="32"/>
      <c r="F830" s="43">
        <v>0</v>
      </c>
    </row>
    <row r="831" spans="1:6">
      <c r="A831" s="44" t="s">
        <v>747</v>
      </c>
      <c r="B831" s="15"/>
      <c r="C831" s="50">
        <v>320</v>
      </c>
      <c r="D831" s="46"/>
      <c r="E831" s="32">
        <f>C831/F831</f>
        <v>0.44817927170868349</v>
      </c>
      <c r="F831" s="43">
        <v>714</v>
      </c>
    </row>
    <row r="832" spans="1:6">
      <c r="A832" s="47" t="s">
        <v>748</v>
      </c>
      <c r="B832" s="15"/>
      <c r="C832" s="50">
        <v>320</v>
      </c>
      <c r="D832" s="46"/>
      <c r="E832" s="32">
        <f>C832/F832</f>
        <v>0.44817927170868349</v>
      </c>
      <c r="F832" s="43">
        <v>714</v>
      </c>
    </row>
    <row r="833" spans="1:6">
      <c r="A833" s="44" t="s">
        <v>749</v>
      </c>
      <c r="B833" s="15"/>
      <c r="C833" s="50">
        <v>0</v>
      </c>
      <c r="D833" s="46"/>
      <c r="E833" s="32"/>
      <c r="F833" s="43">
        <v>0</v>
      </c>
    </row>
    <row r="834" spans="1:6">
      <c r="A834" s="47" t="s">
        <v>750</v>
      </c>
      <c r="B834" s="15"/>
      <c r="C834" s="50"/>
      <c r="D834" s="46"/>
      <c r="E834" s="32"/>
      <c r="F834" s="43">
        <v>0</v>
      </c>
    </row>
    <row r="835" spans="1:6">
      <c r="A835" s="44" t="s">
        <v>751</v>
      </c>
      <c r="B835" s="15"/>
      <c r="C835" s="50">
        <v>0</v>
      </c>
      <c r="D835" s="46"/>
      <c r="E835" s="32"/>
      <c r="F835" s="43">
        <v>0</v>
      </c>
    </row>
    <row r="836" spans="1:6">
      <c r="A836" s="47" t="s">
        <v>119</v>
      </c>
      <c r="B836" s="15"/>
      <c r="C836" s="50"/>
      <c r="D836" s="46"/>
      <c r="E836" s="32"/>
      <c r="F836" s="43">
        <v>0</v>
      </c>
    </row>
    <row r="837" spans="1:6">
      <c r="A837" s="47" t="s">
        <v>120</v>
      </c>
      <c r="B837" s="15"/>
      <c r="C837" s="50"/>
      <c r="D837" s="46"/>
      <c r="E837" s="32"/>
      <c r="F837" s="43">
        <v>0</v>
      </c>
    </row>
    <row r="838" spans="1:6">
      <c r="A838" s="47" t="s">
        <v>121</v>
      </c>
      <c r="B838" s="15"/>
      <c r="C838" s="50"/>
      <c r="D838" s="46"/>
      <c r="E838" s="32"/>
      <c r="F838" s="43">
        <v>0</v>
      </c>
    </row>
    <row r="839" spans="1:6">
      <c r="A839" s="47" t="s">
        <v>752</v>
      </c>
      <c r="B839" s="15"/>
      <c r="C839" s="50"/>
      <c r="D839" s="46"/>
      <c r="E839" s="32"/>
      <c r="F839" s="43">
        <v>0</v>
      </c>
    </row>
    <row r="840" spans="1:6">
      <c r="A840" s="47" t="s">
        <v>753</v>
      </c>
      <c r="B840" s="15"/>
      <c r="C840" s="50"/>
      <c r="D840" s="46"/>
      <c r="E840" s="32"/>
      <c r="F840" s="43">
        <v>0</v>
      </c>
    </row>
    <row r="841" spans="1:6">
      <c r="A841" s="47" t="s">
        <v>754</v>
      </c>
      <c r="B841" s="15"/>
      <c r="C841" s="50"/>
      <c r="D841" s="46"/>
      <c r="E841" s="32"/>
      <c r="F841" s="43">
        <v>0</v>
      </c>
    </row>
    <row r="842" spans="1:6">
      <c r="A842" s="47" t="s">
        <v>755</v>
      </c>
      <c r="B842" s="15"/>
      <c r="C842" s="50"/>
      <c r="D842" s="46"/>
      <c r="E842" s="32"/>
      <c r="F842" s="43">
        <v>0</v>
      </c>
    </row>
    <row r="843" spans="1:6">
      <c r="A843" s="47" t="s">
        <v>756</v>
      </c>
      <c r="B843" s="15"/>
      <c r="C843" s="50"/>
      <c r="D843" s="46"/>
      <c r="E843" s="32"/>
      <c r="F843" s="43">
        <v>0</v>
      </c>
    </row>
    <row r="844" spans="1:6">
      <c r="A844" s="47" t="s">
        <v>757</v>
      </c>
      <c r="B844" s="15"/>
      <c r="C844" s="50"/>
      <c r="D844" s="46"/>
      <c r="E844" s="32"/>
      <c r="F844" s="43">
        <v>0</v>
      </c>
    </row>
    <row r="845" spans="1:6">
      <c r="A845" s="47" t="s">
        <v>758</v>
      </c>
      <c r="B845" s="15"/>
      <c r="C845" s="50"/>
      <c r="D845" s="46"/>
      <c r="E845" s="32"/>
      <c r="F845" s="43">
        <v>0</v>
      </c>
    </row>
    <row r="846" spans="1:6">
      <c r="A846" s="47" t="s">
        <v>162</v>
      </c>
      <c r="B846" s="15"/>
      <c r="C846" s="50"/>
      <c r="D846" s="46"/>
      <c r="E846" s="32"/>
      <c r="F846" s="43">
        <v>0</v>
      </c>
    </row>
    <row r="847" spans="1:6">
      <c r="A847" s="47" t="s">
        <v>759</v>
      </c>
      <c r="B847" s="15"/>
      <c r="C847" s="50"/>
      <c r="D847" s="46"/>
      <c r="E847" s="32"/>
      <c r="F847" s="43">
        <v>0</v>
      </c>
    </row>
    <row r="848" spans="1:6">
      <c r="A848" s="47" t="s">
        <v>128</v>
      </c>
      <c r="B848" s="15"/>
      <c r="C848" s="50"/>
      <c r="D848" s="46"/>
      <c r="E848" s="32"/>
      <c r="F848" s="43">
        <v>0</v>
      </c>
    </row>
    <row r="849" spans="1:6">
      <c r="A849" s="47" t="s">
        <v>760</v>
      </c>
      <c r="B849" s="15"/>
      <c r="C849" s="50"/>
      <c r="D849" s="46"/>
      <c r="E849" s="32"/>
      <c r="F849" s="43">
        <v>0</v>
      </c>
    </row>
    <row r="850" spans="1:6">
      <c r="A850" s="44" t="s">
        <v>761</v>
      </c>
      <c r="B850" s="15"/>
      <c r="C850" s="50">
        <v>0</v>
      </c>
      <c r="D850" s="46"/>
      <c r="E850" s="32">
        <f t="shared" ref="E850:E912" si="13">C850/F850</f>
        <v>0</v>
      </c>
      <c r="F850" s="43">
        <v>3</v>
      </c>
    </row>
    <row r="851" spans="1:6">
      <c r="A851" s="47" t="s">
        <v>762</v>
      </c>
      <c r="B851" s="15"/>
      <c r="C851" s="50"/>
      <c r="D851" s="46"/>
      <c r="E851" s="32">
        <f t="shared" si="13"/>
        <v>0</v>
      </c>
      <c r="F851" s="43">
        <v>3</v>
      </c>
    </row>
    <row r="852" spans="1:6">
      <c r="A852" s="44" t="s">
        <v>763</v>
      </c>
      <c r="B852" s="15">
        <v>80736</v>
      </c>
      <c r="C852" s="50">
        <v>105001.59458</v>
      </c>
      <c r="D852" s="46">
        <f t="shared" ref="D852:D896" si="14">C852/B852</f>
        <v>1.3005548278339278</v>
      </c>
      <c r="E852" s="32">
        <f t="shared" si="13"/>
        <v>1.9976712183706862</v>
      </c>
      <c r="F852" s="43">
        <v>52562</v>
      </c>
    </row>
    <row r="853" spans="1:6">
      <c r="A853" s="44" t="s">
        <v>764</v>
      </c>
      <c r="B853" s="15">
        <v>7373</v>
      </c>
      <c r="C853" s="50">
        <v>3755.9567000000002</v>
      </c>
      <c r="D853" s="46">
        <f t="shared" si="14"/>
        <v>0.50942041231520419</v>
      </c>
      <c r="E853" s="32">
        <f t="shared" si="13"/>
        <v>0.56353438859714933</v>
      </c>
      <c r="F853" s="43">
        <v>6665</v>
      </c>
    </row>
    <row r="854" spans="1:6">
      <c r="A854" s="47" t="s">
        <v>119</v>
      </c>
      <c r="B854" s="15">
        <v>128</v>
      </c>
      <c r="C854" s="50">
        <v>187.44460000000001</v>
      </c>
      <c r="D854" s="46">
        <f t="shared" si="14"/>
        <v>1.4644109375000001</v>
      </c>
      <c r="E854" s="32">
        <f t="shared" si="13"/>
        <v>0.45496262135922333</v>
      </c>
      <c r="F854" s="43">
        <v>412</v>
      </c>
    </row>
    <row r="855" spans="1:6">
      <c r="A855" s="47" t="s">
        <v>120</v>
      </c>
      <c r="B855" s="15">
        <v>15</v>
      </c>
      <c r="C855" s="50"/>
      <c r="D855" s="46">
        <f t="shared" si="14"/>
        <v>0</v>
      </c>
      <c r="E855" s="32">
        <f t="shared" si="13"/>
        <v>0</v>
      </c>
      <c r="F855" s="43">
        <v>10</v>
      </c>
    </row>
    <row r="856" spans="1:6">
      <c r="A856" s="47" t="s">
        <v>121</v>
      </c>
      <c r="B856" s="15"/>
      <c r="C856" s="50"/>
      <c r="D856" s="46"/>
      <c r="E856" s="32"/>
      <c r="F856" s="43">
        <v>0</v>
      </c>
    </row>
    <row r="857" spans="1:6">
      <c r="A857" s="47" t="s">
        <v>765</v>
      </c>
      <c r="B857" s="15">
        <v>2457</v>
      </c>
      <c r="C857" s="50">
        <v>2457.0880000000002</v>
      </c>
      <c r="D857" s="46">
        <f t="shared" si="14"/>
        <v>1.000035816035816</v>
      </c>
      <c r="E857" s="32">
        <f t="shared" si="13"/>
        <v>0.52761176723212377</v>
      </c>
      <c r="F857" s="43">
        <v>4657</v>
      </c>
    </row>
    <row r="858" spans="1:6">
      <c r="A858" s="47" t="s">
        <v>766</v>
      </c>
      <c r="B858" s="15"/>
      <c r="C858" s="50"/>
      <c r="D858" s="46"/>
      <c r="E858" s="32"/>
      <c r="F858" s="43">
        <v>0</v>
      </c>
    </row>
    <row r="859" spans="1:6">
      <c r="A859" s="47" t="s">
        <v>767</v>
      </c>
      <c r="B859" s="15">
        <v>4500</v>
      </c>
      <c r="C859" s="50">
        <v>500</v>
      </c>
      <c r="D859" s="46">
        <f t="shared" si="14"/>
        <v>0.1111111111111111</v>
      </c>
      <c r="E859" s="32"/>
      <c r="F859" s="43">
        <v>0</v>
      </c>
    </row>
    <row r="860" spans="1:6">
      <c r="A860" s="47" t="s">
        <v>768</v>
      </c>
      <c r="B860" s="15"/>
      <c r="C860" s="50"/>
      <c r="D860" s="46"/>
      <c r="E860" s="32"/>
      <c r="F860" s="43">
        <v>0</v>
      </c>
    </row>
    <row r="861" spans="1:6">
      <c r="A861" s="47" t="s">
        <v>769</v>
      </c>
      <c r="B861" s="15"/>
      <c r="C861" s="50"/>
      <c r="D861" s="46"/>
      <c r="E861" s="32"/>
      <c r="F861" s="43">
        <v>0</v>
      </c>
    </row>
    <row r="862" spans="1:6">
      <c r="A862" s="47" t="s">
        <v>770</v>
      </c>
      <c r="B862" s="15">
        <v>16</v>
      </c>
      <c r="C862" s="50">
        <v>18.2</v>
      </c>
      <c r="D862" s="46">
        <f t="shared" si="14"/>
        <v>1.1375</v>
      </c>
      <c r="E862" s="32">
        <f t="shared" si="13"/>
        <v>1.1375</v>
      </c>
      <c r="F862" s="43">
        <v>16</v>
      </c>
    </row>
    <row r="863" spans="1:6">
      <c r="A863" s="47" t="s">
        <v>771</v>
      </c>
      <c r="B863" s="15"/>
      <c r="C863" s="50"/>
      <c r="D863" s="46"/>
      <c r="E863" s="32"/>
      <c r="F863" s="43">
        <v>0</v>
      </c>
    </row>
    <row r="864" spans="1:6">
      <c r="A864" s="47" t="s">
        <v>772</v>
      </c>
      <c r="B864" s="15">
        <v>257</v>
      </c>
      <c r="C864" s="50">
        <v>593.22410000000002</v>
      </c>
      <c r="D864" s="46">
        <f t="shared" si="14"/>
        <v>2.308264980544747</v>
      </c>
      <c r="E864" s="32">
        <f t="shared" si="13"/>
        <v>0.37784974522292997</v>
      </c>
      <c r="F864" s="43">
        <v>1570</v>
      </c>
    </row>
    <row r="865" spans="1:6">
      <c r="A865" s="44" t="s">
        <v>773</v>
      </c>
      <c r="B865" s="15">
        <v>195</v>
      </c>
      <c r="C865" s="50">
        <v>1287.3438000000001</v>
      </c>
      <c r="D865" s="46">
        <f t="shared" si="14"/>
        <v>6.6017630769230777</v>
      </c>
      <c r="E865" s="32">
        <f t="shared" si="13"/>
        <v>0.80711210031347969</v>
      </c>
      <c r="F865" s="43">
        <v>1595</v>
      </c>
    </row>
    <row r="866" spans="1:6">
      <c r="A866" s="47" t="s">
        <v>774</v>
      </c>
      <c r="B866" s="15">
        <v>195</v>
      </c>
      <c r="C866" s="50">
        <v>1287.3438000000001</v>
      </c>
      <c r="D866" s="46">
        <f t="shared" si="14"/>
        <v>6.6017630769230777</v>
      </c>
      <c r="E866" s="32">
        <f t="shared" si="13"/>
        <v>0.80711210031347969</v>
      </c>
      <c r="F866" s="43">
        <v>1595</v>
      </c>
    </row>
    <row r="867" spans="1:6">
      <c r="A867" s="44" t="s">
        <v>775</v>
      </c>
      <c r="B867" s="15">
        <v>66155</v>
      </c>
      <c r="C867" s="50">
        <v>76675.753939999995</v>
      </c>
      <c r="D867" s="46">
        <f t="shared" si="14"/>
        <v>1.1590318787695564</v>
      </c>
      <c r="E867" s="32">
        <f t="shared" si="13"/>
        <v>2.8834143328820696</v>
      </c>
      <c r="F867" s="43">
        <v>26592</v>
      </c>
    </row>
    <row r="868" spans="1:6">
      <c r="A868" s="47" t="s">
        <v>776</v>
      </c>
      <c r="B868" s="15">
        <v>21220</v>
      </c>
      <c r="C868" s="50">
        <v>3496.8556739999999</v>
      </c>
      <c r="D868" s="46">
        <f t="shared" si="14"/>
        <v>0.16479055956644675</v>
      </c>
      <c r="E868" s="32">
        <f t="shared" si="13"/>
        <v>0.15150364689571508</v>
      </c>
      <c r="F868" s="43">
        <v>23081</v>
      </c>
    </row>
    <row r="869" spans="1:6">
      <c r="A869" s="47" t="s">
        <v>777</v>
      </c>
      <c r="B869" s="15">
        <v>44935</v>
      </c>
      <c r="C869" s="50">
        <v>73178.898266000004</v>
      </c>
      <c r="D869" s="46">
        <f t="shared" si="14"/>
        <v>1.6285500893735396</v>
      </c>
      <c r="E869" s="32">
        <f t="shared" si="13"/>
        <v>20.836816134965833</v>
      </c>
      <c r="F869" s="43">
        <v>3512</v>
      </c>
    </row>
    <row r="870" spans="1:6">
      <c r="A870" s="44" t="s">
        <v>778</v>
      </c>
      <c r="B870" s="15">
        <v>3083</v>
      </c>
      <c r="C870" s="50">
        <v>2720.1606400000001</v>
      </c>
      <c r="D870" s="46">
        <f t="shared" si="14"/>
        <v>0.88230964644826471</v>
      </c>
      <c r="E870" s="32">
        <f t="shared" si="13"/>
        <v>0.90611613590939377</v>
      </c>
      <c r="F870" s="43">
        <v>3002</v>
      </c>
    </row>
    <row r="871" spans="1:6">
      <c r="A871" s="47" t="s">
        <v>779</v>
      </c>
      <c r="B871" s="15">
        <v>3083</v>
      </c>
      <c r="C871" s="50">
        <v>2720.1606400000001</v>
      </c>
      <c r="D871" s="46">
        <f t="shared" si="14"/>
        <v>0.88230964644826471</v>
      </c>
      <c r="E871" s="32">
        <f t="shared" si="13"/>
        <v>0.90611613590939377</v>
      </c>
      <c r="F871" s="43">
        <v>3002</v>
      </c>
    </row>
    <row r="872" spans="1:6">
      <c r="A872" s="44" t="s">
        <v>780</v>
      </c>
      <c r="B872" s="15">
        <v>199</v>
      </c>
      <c r="C872" s="50">
        <v>214.87620000000001</v>
      </c>
      <c r="D872" s="46">
        <f t="shared" si="14"/>
        <v>1.0797798994974874</v>
      </c>
      <c r="E872" s="32">
        <f t="shared" si="13"/>
        <v>0.83285348837209305</v>
      </c>
      <c r="F872" s="43">
        <v>258</v>
      </c>
    </row>
    <row r="873" spans="1:6">
      <c r="A873" s="47" t="s">
        <v>781</v>
      </c>
      <c r="B873" s="15">
        <v>199</v>
      </c>
      <c r="C873" s="50">
        <v>214.87620000000001</v>
      </c>
      <c r="D873" s="46">
        <f t="shared" si="14"/>
        <v>1.0797798994974874</v>
      </c>
      <c r="E873" s="32">
        <f t="shared" si="13"/>
        <v>0.83285348837209305</v>
      </c>
      <c r="F873" s="43">
        <v>258</v>
      </c>
    </row>
    <row r="874" spans="1:6">
      <c r="A874" s="44" t="s">
        <v>782</v>
      </c>
      <c r="B874" s="15">
        <v>3730</v>
      </c>
      <c r="C874" s="50">
        <v>20347.5033</v>
      </c>
      <c r="D874" s="46">
        <f t="shared" si="14"/>
        <v>5.4550947184986596</v>
      </c>
      <c r="E874" s="32">
        <f t="shared" si="13"/>
        <v>1.4081317162629758</v>
      </c>
      <c r="F874" s="43">
        <v>14450</v>
      </c>
    </row>
    <row r="875" spans="1:6">
      <c r="A875" s="47" t="s">
        <v>783</v>
      </c>
      <c r="B875" s="15">
        <v>3730</v>
      </c>
      <c r="C875" s="50">
        <v>20347.5033</v>
      </c>
      <c r="D875" s="46">
        <f t="shared" si="14"/>
        <v>5.4550947184986596</v>
      </c>
      <c r="E875" s="32">
        <f t="shared" si="13"/>
        <v>1.4081317162629758</v>
      </c>
      <c r="F875" s="43">
        <v>14450</v>
      </c>
    </row>
    <row r="876" spans="1:6">
      <c r="A876" s="44" t="s">
        <v>784</v>
      </c>
      <c r="B876" s="15">
        <v>63899</v>
      </c>
      <c r="C876" s="50">
        <v>49172.242805000002</v>
      </c>
      <c r="D876" s="46">
        <f t="shared" si="14"/>
        <v>0.76953070947902158</v>
      </c>
      <c r="E876" s="32">
        <f t="shared" si="13"/>
        <v>0.95658397799782124</v>
      </c>
      <c r="F876" s="43">
        <v>51404</v>
      </c>
    </row>
    <row r="877" spans="1:6">
      <c r="A877" s="44" t="s">
        <v>785</v>
      </c>
      <c r="B877" s="15">
        <v>12904</v>
      </c>
      <c r="C877" s="50">
        <v>17295.313849999999</v>
      </c>
      <c r="D877" s="46">
        <f t="shared" si="14"/>
        <v>1.3403064049907005</v>
      </c>
      <c r="E877" s="32">
        <f t="shared" si="13"/>
        <v>1.2796177752293576</v>
      </c>
      <c r="F877" s="43">
        <v>13516</v>
      </c>
    </row>
    <row r="878" spans="1:6">
      <c r="A878" s="47" t="s">
        <v>119</v>
      </c>
      <c r="B878" s="15">
        <v>269</v>
      </c>
      <c r="C878" s="50">
        <v>376.05860000000001</v>
      </c>
      <c r="D878" s="46">
        <f t="shared" si="14"/>
        <v>1.3979873605947957</v>
      </c>
      <c r="E878" s="32">
        <f t="shared" si="13"/>
        <v>1.0683482954545456</v>
      </c>
      <c r="F878" s="43">
        <v>352</v>
      </c>
    </row>
    <row r="879" spans="1:6">
      <c r="A879" s="47" t="s">
        <v>120</v>
      </c>
      <c r="B879" s="15"/>
      <c r="C879" s="50"/>
      <c r="D879" s="46"/>
      <c r="E879" s="32"/>
      <c r="F879" s="43">
        <v>0</v>
      </c>
    </row>
    <row r="880" spans="1:6">
      <c r="A880" s="47" t="s">
        <v>121</v>
      </c>
      <c r="B880" s="15"/>
      <c r="C880" s="50"/>
      <c r="D880" s="46"/>
      <c r="E880" s="32"/>
      <c r="F880" s="43">
        <v>0</v>
      </c>
    </row>
    <row r="881" spans="1:6">
      <c r="A881" s="47" t="s">
        <v>128</v>
      </c>
      <c r="B881" s="15">
        <v>1416</v>
      </c>
      <c r="C881" s="50">
        <v>1421.3506500000001</v>
      </c>
      <c r="D881" s="46">
        <f t="shared" si="14"/>
        <v>1.0037787076271187</v>
      </c>
      <c r="E881" s="32">
        <f t="shared" si="13"/>
        <v>1.1009687451587917</v>
      </c>
      <c r="F881" s="43">
        <v>1291</v>
      </c>
    </row>
    <row r="882" spans="1:6">
      <c r="A882" s="47" t="s">
        <v>786</v>
      </c>
      <c r="B882" s="15"/>
      <c r="C882" s="50"/>
      <c r="D882" s="46"/>
      <c r="E882" s="32"/>
      <c r="F882" s="43">
        <v>0</v>
      </c>
    </row>
    <row r="883" spans="1:6">
      <c r="A883" s="47" t="s">
        <v>787</v>
      </c>
      <c r="B883" s="15">
        <v>125</v>
      </c>
      <c r="C883" s="50">
        <v>873</v>
      </c>
      <c r="D883" s="46">
        <f t="shared" si="14"/>
        <v>6.984</v>
      </c>
      <c r="E883" s="32">
        <f t="shared" si="13"/>
        <v>1.3748031496062991</v>
      </c>
      <c r="F883" s="43">
        <v>635</v>
      </c>
    </row>
    <row r="884" spans="1:6">
      <c r="A884" s="47" t="s">
        <v>788</v>
      </c>
      <c r="B884" s="15">
        <v>530</v>
      </c>
      <c r="C884" s="50">
        <v>308.09519999999998</v>
      </c>
      <c r="D884" s="46">
        <f t="shared" si="14"/>
        <v>0.58131169811320749</v>
      </c>
      <c r="E884" s="32">
        <f t="shared" si="13"/>
        <v>0.43888205128205127</v>
      </c>
      <c r="F884" s="43">
        <v>702</v>
      </c>
    </row>
    <row r="885" spans="1:6">
      <c r="A885" s="47" t="s">
        <v>789</v>
      </c>
      <c r="B885" s="15">
        <v>10</v>
      </c>
      <c r="C885" s="50">
        <v>152.54</v>
      </c>
      <c r="D885" s="46">
        <f t="shared" si="14"/>
        <v>15.254</v>
      </c>
      <c r="E885" s="32">
        <f t="shared" si="13"/>
        <v>0.62773662551440323</v>
      </c>
      <c r="F885" s="43">
        <v>243</v>
      </c>
    </row>
    <row r="886" spans="1:6">
      <c r="A886" s="47" t="s">
        <v>790</v>
      </c>
      <c r="B886" s="15">
        <v>20</v>
      </c>
      <c r="C886" s="50">
        <v>20</v>
      </c>
      <c r="D886" s="46">
        <f t="shared" si="14"/>
        <v>1</v>
      </c>
      <c r="E886" s="32">
        <f t="shared" si="13"/>
        <v>0.5714285714285714</v>
      </c>
      <c r="F886" s="43">
        <v>35</v>
      </c>
    </row>
    <row r="887" spans="1:6">
      <c r="A887" s="47" t="s">
        <v>791</v>
      </c>
      <c r="B887" s="15"/>
      <c r="C887" s="50"/>
      <c r="D887" s="46"/>
      <c r="E887" s="32"/>
      <c r="F887" s="43">
        <v>14</v>
      </c>
    </row>
    <row r="888" spans="1:6">
      <c r="A888" s="47" t="s">
        <v>792</v>
      </c>
      <c r="B888" s="15">
        <v>475</v>
      </c>
      <c r="C888" s="50">
        <v>1270.3599999999999</v>
      </c>
      <c r="D888" s="46">
        <f t="shared" si="14"/>
        <v>2.6744421052631577</v>
      </c>
      <c r="E888" s="32">
        <f t="shared" si="13"/>
        <v>1.9074474474474472</v>
      </c>
      <c r="F888" s="43">
        <v>666</v>
      </c>
    </row>
    <row r="889" spans="1:6">
      <c r="A889" s="47" t="s">
        <v>793</v>
      </c>
      <c r="B889" s="15"/>
      <c r="C889" s="50"/>
      <c r="D889" s="46"/>
      <c r="E889" s="32"/>
      <c r="F889" s="43">
        <v>0</v>
      </c>
    </row>
    <row r="890" spans="1:6">
      <c r="A890" s="47" t="s">
        <v>794</v>
      </c>
      <c r="B890" s="15">
        <v>30</v>
      </c>
      <c r="C890" s="50">
        <v>294</v>
      </c>
      <c r="D890" s="46">
        <f t="shared" si="14"/>
        <v>9.8000000000000007</v>
      </c>
      <c r="E890" s="32"/>
      <c r="F890" s="43">
        <v>0</v>
      </c>
    </row>
    <row r="891" spans="1:6">
      <c r="A891" s="47" t="s">
        <v>795</v>
      </c>
      <c r="B891" s="15"/>
      <c r="C891" s="50"/>
      <c r="D891" s="46"/>
      <c r="E891" s="32"/>
      <c r="F891" s="43">
        <v>0</v>
      </c>
    </row>
    <row r="892" spans="1:6">
      <c r="A892" s="47" t="s">
        <v>796</v>
      </c>
      <c r="B892" s="15"/>
      <c r="C892" s="50"/>
      <c r="D892" s="46"/>
      <c r="E892" s="32"/>
      <c r="F892" s="43">
        <v>0</v>
      </c>
    </row>
    <row r="893" spans="1:6">
      <c r="A893" s="47" t="s">
        <v>797</v>
      </c>
      <c r="B893" s="15"/>
      <c r="C893" s="50">
        <v>53.091999999999999</v>
      </c>
      <c r="D893" s="46"/>
      <c r="E893" s="32">
        <f t="shared" si="13"/>
        <v>4.3234527687296416E-2</v>
      </c>
      <c r="F893" s="43">
        <v>1228</v>
      </c>
    </row>
    <row r="894" spans="1:6">
      <c r="A894" s="47" t="s">
        <v>798</v>
      </c>
      <c r="B894" s="15">
        <v>1030</v>
      </c>
      <c r="C894" s="50">
        <v>327.875</v>
      </c>
      <c r="D894" s="46">
        <f t="shared" si="14"/>
        <v>0.31832524271844659</v>
      </c>
      <c r="E894" s="32">
        <f t="shared" si="13"/>
        <v>1.075</v>
      </c>
      <c r="F894" s="43">
        <v>305</v>
      </c>
    </row>
    <row r="895" spans="1:6">
      <c r="A895" s="47" t="s">
        <v>799</v>
      </c>
      <c r="B895" s="15"/>
      <c r="C895" s="50"/>
      <c r="D895" s="46"/>
      <c r="E895" s="32"/>
      <c r="F895" s="43">
        <v>0</v>
      </c>
    </row>
    <row r="896" spans="1:6">
      <c r="A896" s="47" t="s">
        <v>800</v>
      </c>
      <c r="B896" s="15">
        <v>8403</v>
      </c>
      <c r="C896" s="50">
        <v>8403</v>
      </c>
      <c r="D896" s="46">
        <f t="shared" si="14"/>
        <v>1</v>
      </c>
      <c r="E896" s="32">
        <f t="shared" si="13"/>
        <v>8.3198019801980205</v>
      </c>
      <c r="F896" s="43">
        <v>1010</v>
      </c>
    </row>
    <row r="897" spans="1:6">
      <c r="A897" s="47" t="s">
        <v>801</v>
      </c>
      <c r="B897" s="15"/>
      <c r="C897" s="50"/>
      <c r="D897" s="46"/>
      <c r="E897" s="32"/>
      <c r="F897" s="43">
        <v>0</v>
      </c>
    </row>
    <row r="898" spans="1:6">
      <c r="A898" s="47" t="s">
        <v>802</v>
      </c>
      <c r="B898" s="15"/>
      <c r="C898" s="50">
        <v>102</v>
      </c>
      <c r="D898" s="46"/>
      <c r="E898" s="32"/>
      <c r="F898" s="43">
        <v>0</v>
      </c>
    </row>
    <row r="899" spans="1:6">
      <c r="A899" s="47" t="s">
        <v>803</v>
      </c>
      <c r="B899" s="15"/>
      <c r="C899" s="50">
        <v>162.04</v>
      </c>
      <c r="D899" s="46"/>
      <c r="E899" s="32">
        <f t="shared" si="13"/>
        <v>0.67516666666666658</v>
      </c>
      <c r="F899" s="43">
        <v>240</v>
      </c>
    </row>
    <row r="900" spans="1:6">
      <c r="A900" s="47" t="s">
        <v>804</v>
      </c>
      <c r="B900" s="15"/>
      <c r="C900" s="50"/>
      <c r="D900" s="46"/>
      <c r="E900" s="32"/>
      <c r="F900" s="43">
        <v>1916</v>
      </c>
    </row>
    <row r="901" spans="1:6">
      <c r="A901" s="47" t="s">
        <v>805</v>
      </c>
      <c r="B901" s="15"/>
      <c r="C901" s="50">
        <v>86.533199999999994</v>
      </c>
      <c r="D901" s="46"/>
      <c r="E901" s="32">
        <f t="shared" si="13"/>
        <v>0.99463448275862065</v>
      </c>
      <c r="F901" s="43">
        <v>87</v>
      </c>
    </row>
    <row r="902" spans="1:6">
      <c r="A902" s="47" t="s">
        <v>806</v>
      </c>
      <c r="B902" s="15">
        <v>596</v>
      </c>
      <c r="C902" s="50">
        <v>3445.3692000000001</v>
      </c>
      <c r="D902" s="46">
        <f>C902/B902</f>
        <v>5.7808208053691272</v>
      </c>
      <c r="E902" s="32">
        <f t="shared" si="13"/>
        <v>0.71913362554790239</v>
      </c>
      <c r="F902" s="43">
        <v>4791</v>
      </c>
    </row>
    <row r="903" spans="1:6">
      <c r="A903" s="44" t="s">
        <v>807</v>
      </c>
      <c r="B903" s="15">
        <v>6173</v>
      </c>
      <c r="C903" s="50">
        <v>8423.3459000000003</v>
      </c>
      <c r="D903" s="46">
        <f>C903/B903</f>
        <v>1.3645465575895026</v>
      </c>
      <c r="E903" s="32">
        <f t="shared" si="13"/>
        <v>0.91073044653476054</v>
      </c>
      <c r="F903" s="43">
        <v>9249</v>
      </c>
    </row>
    <row r="904" spans="1:6">
      <c r="A904" s="47" t="s">
        <v>119</v>
      </c>
      <c r="B904" s="15">
        <v>73</v>
      </c>
      <c r="C904" s="50">
        <v>116.33029999999999</v>
      </c>
      <c r="D904" s="46">
        <f>C904/B904</f>
        <v>1.5935657534246574</v>
      </c>
      <c r="E904" s="32">
        <f t="shared" si="13"/>
        <v>1.1079076190476189</v>
      </c>
      <c r="F904" s="43">
        <v>105</v>
      </c>
    </row>
    <row r="905" spans="1:6">
      <c r="A905" s="47" t="s">
        <v>120</v>
      </c>
      <c r="B905" s="15"/>
      <c r="C905" s="50"/>
      <c r="D905" s="46"/>
      <c r="E905" s="32"/>
      <c r="F905" s="43">
        <v>0</v>
      </c>
    </row>
    <row r="906" spans="1:6">
      <c r="A906" s="47" t="s">
        <v>121</v>
      </c>
      <c r="B906" s="15"/>
      <c r="C906" s="50"/>
      <c r="D906" s="46"/>
      <c r="E906" s="32"/>
      <c r="F906" s="43">
        <v>0</v>
      </c>
    </row>
    <row r="907" spans="1:6">
      <c r="A907" s="47" t="s">
        <v>808</v>
      </c>
      <c r="B907" s="15">
        <v>830</v>
      </c>
      <c r="C907" s="50">
        <v>1001.1336</v>
      </c>
      <c r="D907" s="46">
        <f>C907/B907</f>
        <v>1.2061850602409638</v>
      </c>
      <c r="E907" s="32">
        <f t="shared" si="13"/>
        <v>1.0278579055441479</v>
      </c>
      <c r="F907" s="43">
        <v>974</v>
      </c>
    </row>
    <row r="908" spans="1:6">
      <c r="A908" s="47" t="s">
        <v>809</v>
      </c>
      <c r="B908" s="15">
        <v>350</v>
      </c>
      <c r="C908" s="50">
        <v>1883.63</v>
      </c>
      <c r="D908" s="46">
        <f>C908/B908</f>
        <v>5.3818000000000001</v>
      </c>
      <c r="E908" s="32">
        <f t="shared" si="13"/>
        <v>0.70600824587706146</v>
      </c>
      <c r="F908" s="43">
        <v>2668</v>
      </c>
    </row>
    <row r="909" spans="1:6">
      <c r="A909" s="47" t="s">
        <v>810</v>
      </c>
      <c r="B909" s="15"/>
      <c r="C909" s="50"/>
      <c r="D909" s="46"/>
      <c r="E909" s="32"/>
      <c r="F909" s="43">
        <v>0</v>
      </c>
    </row>
    <row r="910" spans="1:6">
      <c r="A910" s="47" t="s">
        <v>811</v>
      </c>
      <c r="B910" s="15">
        <v>100</v>
      </c>
      <c r="C910" s="50">
        <v>124.57</v>
      </c>
      <c r="D910" s="46">
        <f>C910/B910</f>
        <v>1.2457</v>
      </c>
      <c r="E910" s="32">
        <f t="shared" si="13"/>
        <v>0.48850980392156862</v>
      </c>
      <c r="F910" s="43">
        <v>255</v>
      </c>
    </row>
    <row r="911" spans="1:6">
      <c r="A911" s="47" t="s">
        <v>812</v>
      </c>
      <c r="B911" s="15"/>
      <c r="C911" s="50">
        <v>2.5</v>
      </c>
      <c r="D911" s="46"/>
      <c r="E911" s="32">
        <f t="shared" si="13"/>
        <v>0.5</v>
      </c>
      <c r="F911" s="43">
        <v>5</v>
      </c>
    </row>
    <row r="912" spans="1:6">
      <c r="A912" s="47" t="s">
        <v>813</v>
      </c>
      <c r="B912" s="15">
        <v>1165</v>
      </c>
      <c r="C912" s="50">
        <v>2094.962</v>
      </c>
      <c r="D912" s="46">
        <f>C912/B912</f>
        <v>1.798250643776824</v>
      </c>
      <c r="E912" s="32">
        <f t="shared" si="13"/>
        <v>1.3586005188067445</v>
      </c>
      <c r="F912" s="43">
        <v>1542</v>
      </c>
    </row>
    <row r="913" spans="1:6">
      <c r="A913" s="47" t="s">
        <v>814</v>
      </c>
      <c r="B913" s="15"/>
      <c r="C913" s="50">
        <v>6</v>
      </c>
      <c r="D913" s="46"/>
      <c r="E913" s="32"/>
      <c r="F913" s="43">
        <v>0</v>
      </c>
    </row>
    <row r="914" spans="1:6">
      <c r="A914" s="47" t="s">
        <v>815</v>
      </c>
      <c r="B914" s="15"/>
      <c r="C914" s="50"/>
      <c r="D914" s="46"/>
      <c r="E914" s="32"/>
      <c r="F914" s="43">
        <v>0</v>
      </c>
    </row>
    <row r="915" spans="1:6">
      <c r="A915" s="47" t="s">
        <v>816</v>
      </c>
      <c r="B915" s="15"/>
      <c r="C915" s="50"/>
      <c r="D915" s="46"/>
      <c r="E915" s="32"/>
      <c r="F915" s="43">
        <v>8</v>
      </c>
    </row>
    <row r="916" spans="1:6">
      <c r="A916" s="47" t="s">
        <v>817</v>
      </c>
      <c r="B916" s="15"/>
      <c r="C916" s="50"/>
      <c r="D916" s="46"/>
      <c r="E916" s="32"/>
      <c r="F916" s="43">
        <v>0</v>
      </c>
    </row>
    <row r="917" spans="1:6">
      <c r="A917" s="47" t="s">
        <v>818</v>
      </c>
      <c r="B917" s="15"/>
      <c r="C917" s="50"/>
      <c r="D917" s="46"/>
      <c r="E917" s="32"/>
      <c r="F917" s="43">
        <v>0</v>
      </c>
    </row>
    <row r="918" spans="1:6">
      <c r="A918" s="47" t="s">
        <v>819</v>
      </c>
      <c r="B918" s="15"/>
      <c r="C918" s="50"/>
      <c r="D918" s="46"/>
      <c r="E918" s="32"/>
      <c r="F918" s="43">
        <v>0</v>
      </c>
    </row>
    <row r="919" spans="1:6">
      <c r="A919" s="47" t="s">
        <v>820</v>
      </c>
      <c r="B919" s="15"/>
      <c r="C919" s="50"/>
      <c r="D919" s="46"/>
      <c r="E919" s="32"/>
      <c r="F919" s="43">
        <v>0</v>
      </c>
    </row>
    <row r="920" spans="1:6">
      <c r="A920" s="47" t="s">
        <v>821</v>
      </c>
      <c r="B920" s="15"/>
      <c r="C920" s="50"/>
      <c r="D920" s="46"/>
      <c r="E920" s="32"/>
      <c r="F920" s="43">
        <v>0</v>
      </c>
    </row>
    <row r="921" spans="1:6">
      <c r="A921" s="47" t="s">
        <v>822</v>
      </c>
      <c r="B921" s="15"/>
      <c r="C921" s="50"/>
      <c r="D921" s="46"/>
      <c r="E921" s="32"/>
      <c r="F921" s="43">
        <v>0</v>
      </c>
    </row>
    <row r="922" spans="1:6">
      <c r="A922" s="47" t="s">
        <v>823</v>
      </c>
      <c r="B922" s="15">
        <v>165</v>
      </c>
      <c r="C922" s="50">
        <v>70</v>
      </c>
      <c r="D922" s="46">
        <f>C922/B922</f>
        <v>0.42424242424242425</v>
      </c>
      <c r="E922" s="32"/>
      <c r="F922" s="43">
        <v>0</v>
      </c>
    </row>
    <row r="923" spans="1:6">
      <c r="A923" s="47" t="s">
        <v>824</v>
      </c>
      <c r="B923" s="15"/>
      <c r="C923" s="50"/>
      <c r="D923" s="46"/>
      <c r="E923" s="32"/>
      <c r="F923" s="43">
        <v>0</v>
      </c>
    </row>
    <row r="924" spans="1:6">
      <c r="A924" s="47" t="s">
        <v>825</v>
      </c>
      <c r="B924" s="15"/>
      <c r="C924" s="50"/>
      <c r="D924" s="46"/>
      <c r="E924" s="32"/>
      <c r="F924" s="43">
        <v>0</v>
      </c>
    </row>
    <row r="925" spans="1:6">
      <c r="A925" s="47" t="s">
        <v>826</v>
      </c>
      <c r="B925" s="15"/>
      <c r="C925" s="50"/>
      <c r="D925" s="46"/>
      <c r="E925" s="32"/>
      <c r="F925" s="43">
        <v>0</v>
      </c>
    </row>
    <row r="926" spans="1:6">
      <c r="A926" s="47" t="s">
        <v>827</v>
      </c>
      <c r="B926" s="15"/>
      <c r="C926" s="50"/>
      <c r="D926" s="46"/>
      <c r="E926" s="32"/>
      <c r="F926" s="43">
        <v>5</v>
      </c>
    </row>
    <row r="927" spans="1:6">
      <c r="A927" s="47" t="s">
        <v>828</v>
      </c>
      <c r="B927" s="15"/>
      <c r="C927" s="50">
        <v>3.83</v>
      </c>
      <c r="D927" s="46"/>
      <c r="E927" s="32"/>
      <c r="F927" s="43">
        <v>0</v>
      </c>
    </row>
    <row r="928" spans="1:6">
      <c r="A928" s="47" t="s">
        <v>829</v>
      </c>
      <c r="B928" s="15"/>
      <c r="C928" s="50"/>
      <c r="D928" s="46"/>
      <c r="E928" s="32"/>
      <c r="F928" s="43">
        <v>0</v>
      </c>
    </row>
    <row r="929" spans="1:6">
      <c r="A929" s="47" t="s">
        <v>830</v>
      </c>
      <c r="B929" s="15"/>
      <c r="C929" s="50">
        <v>47.6</v>
      </c>
      <c r="D929" s="46"/>
      <c r="E929" s="32">
        <f>C929/F929</f>
        <v>0.12493438320209974</v>
      </c>
      <c r="F929" s="43">
        <v>381</v>
      </c>
    </row>
    <row r="930" spans="1:6">
      <c r="A930" s="47" t="s">
        <v>831</v>
      </c>
      <c r="B930" s="15">
        <v>3489</v>
      </c>
      <c r="C930" s="50">
        <v>3072.79</v>
      </c>
      <c r="D930" s="46">
        <f>C930/B930</f>
        <v>0.88070793923760393</v>
      </c>
      <c r="E930" s="32">
        <f>C930/F930</f>
        <v>0.92945856019358741</v>
      </c>
      <c r="F930" s="43">
        <v>3306</v>
      </c>
    </row>
    <row r="931" spans="1:6">
      <c r="A931" s="44" t="s">
        <v>832</v>
      </c>
      <c r="B931" s="15">
        <v>37028</v>
      </c>
      <c r="C931" s="50">
        <v>19030.082770000001</v>
      </c>
      <c r="D931" s="46">
        <f>C931/B931</f>
        <v>0.51393763557307981</v>
      </c>
      <c r="E931" s="32">
        <f>C931/F931</f>
        <v>0.91565619833517786</v>
      </c>
      <c r="F931" s="43">
        <v>20783</v>
      </c>
    </row>
    <row r="932" spans="1:6">
      <c r="A932" s="47" t="s">
        <v>119</v>
      </c>
      <c r="B932" s="15">
        <v>147</v>
      </c>
      <c r="C932" s="50">
        <v>202.56190000000001</v>
      </c>
      <c r="D932" s="46">
        <f>C932/B932</f>
        <v>1.3779721088435375</v>
      </c>
      <c r="E932" s="32">
        <f>C932/F932</f>
        <v>0.98810682926829274</v>
      </c>
      <c r="F932" s="43">
        <v>205</v>
      </c>
    </row>
    <row r="933" spans="1:6">
      <c r="A933" s="47" t="s">
        <v>120</v>
      </c>
      <c r="B933" s="15"/>
      <c r="C933" s="50"/>
      <c r="D933" s="46"/>
      <c r="E933" s="32"/>
      <c r="F933" s="43">
        <v>0</v>
      </c>
    </row>
    <row r="934" spans="1:6">
      <c r="A934" s="47" t="s">
        <v>121</v>
      </c>
      <c r="B934" s="15"/>
      <c r="C934" s="50"/>
      <c r="D934" s="46"/>
      <c r="E934" s="32"/>
      <c r="F934" s="43">
        <v>0</v>
      </c>
    </row>
    <row r="935" spans="1:6">
      <c r="A935" s="47" t="s">
        <v>833</v>
      </c>
      <c r="B935" s="15">
        <v>27</v>
      </c>
      <c r="C935" s="50"/>
      <c r="D935" s="46"/>
      <c r="E935" s="32"/>
      <c r="F935" s="43">
        <v>0</v>
      </c>
    </row>
    <row r="936" spans="1:6">
      <c r="A936" s="47" t="s">
        <v>834</v>
      </c>
      <c r="B936" s="15">
        <v>32504</v>
      </c>
      <c r="C936" s="50">
        <v>11943.24517</v>
      </c>
      <c r="D936" s="46">
        <f>C936/B936</f>
        <v>0.36743924347772583</v>
      </c>
      <c r="E936" s="32">
        <f>C936/F936</f>
        <v>1.0412593870967741</v>
      </c>
      <c r="F936" s="43">
        <v>11470</v>
      </c>
    </row>
    <row r="937" spans="1:6">
      <c r="A937" s="47" t="s">
        <v>835</v>
      </c>
      <c r="B937" s="15">
        <v>1910</v>
      </c>
      <c r="C937" s="50">
        <v>2349.2566999999999</v>
      </c>
      <c r="D937" s="46">
        <f>C937/B937</f>
        <v>1.229977329842932</v>
      </c>
      <c r="E937" s="32">
        <f>C937/F937</f>
        <v>1.2159713768115941</v>
      </c>
      <c r="F937" s="43">
        <v>1932</v>
      </c>
    </row>
    <row r="938" spans="1:6">
      <c r="A938" s="47" t="s">
        <v>836</v>
      </c>
      <c r="B938" s="15"/>
      <c r="C938" s="50"/>
      <c r="D938" s="46"/>
      <c r="E938" s="32"/>
      <c r="F938" s="43">
        <v>0</v>
      </c>
    </row>
    <row r="939" spans="1:6">
      <c r="A939" s="47" t="s">
        <v>837</v>
      </c>
      <c r="B939" s="15"/>
      <c r="C939" s="50"/>
      <c r="D939" s="46"/>
      <c r="E939" s="32"/>
      <c r="F939" s="43">
        <v>0</v>
      </c>
    </row>
    <row r="940" spans="1:6">
      <c r="A940" s="47" t="s">
        <v>838</v>
      </c>
      <c r="B940" s="15">
        <v>10</v>
      </c>
      <c r="C940" s="50">
        <v>10</v>
      </c>
      <c r="D940" s="46">
        <f>C940/B940</f>
        <v>1</v>
      </c>
      <c r="E940" s="32">
        <f>C940/F940</f>
        <v>1</v>
      </c>
      <c r="F940" s="43">
        <v>10</v>
      </c>
    </row>
    <row r="941" spans="1:6">
      <c r="A941" s="47" t="s">
        <v>839</v>
      </c>
      <c r="B941" s="15">
        <v>115</v>
      </c>
      <c r="C941" s="50">
        <v>175</v>
      </c>
      <c r="D941" s="46">
        <f>C941/B941</f>
        <v>1.5217391304347827</v>
      </c>
      <c r="E941" s="32"/>
      <c r="F941" s="43">
        <v>0</v>
      </c>
    </row>
    <row r="942" spans="1:6">
      <c r="A942" s="47" t="s">
        <v>840</v>
      </c>
      <c r="B942" s="15"/>
      <c r="C942" s="50"/>
      <c r="D942" s="46"/>
      <c r="E942" s="32"/>
      <c r="F942" s="43">
        <v>29</v>
      </c>
    </row>
    <row r="943" spans="1:6">
      <c r="A943" s="47" t="s">
        <v>841</v>
      </c>
      <c r="B943" s="15"/>
      <c r="C943" s="50"/>
      <c r="D943" s="46"/>
      <c r="E943" s="32"/>
      <c r="F943" s="43">
        <v>0</v>
      </c>
    </row>
    <row r="944" spans="1:6">
      <c r="A944" s="47" t="s">
        <v>842</v>
      </c>
      <c r="B944" s="15"/>
      <c r="C944" s="50"/>
      <c r="D944" s="46"/>
      <c r="E944" s="32"/>
      <c r="F944" s="43">
        <v>0</v>
      </c>
    </row>
    <row r="945" spans="1:6">
      <c r="A945" s="47" t="s">
        <v>843</v>
      </c>
      <c r="B945" s="15">
        <v>65</v>
      </c>
      <c r="C945" s="50">
        <v>901.7681</v>
      </c>
      <c r="D945" s="46">
        <f>C945/B945</f>
        <v>13.873355384615385</v>
      </c>
      <c r="E945" s="32">
        <f>C945/F945</f>
        <v>5.1236823863636367</v>
      </c>
      <c r="F945" s="43">
        <v>176</v>
      </c>
    </row>
    <row r="946" spans="1:6">
      <c r="A946" s="47" t="s">
        <v>844</v>
      </c>
      <c r="B946" s="15"/>
      <c r="C946" s="50"/>
      <c r="D946" s="46"/>
      <c r="E946" s="32"/>
      <c r="F946" s="43">
        <v>0</v>
      </c>
    </row>
    <row r="947" spans="1:6">
      <c r="A947" s="47" t="s">
        <v>845</v>
      </c>
      <c r="B947" s="15">
        <v>1200</v>
      </c>
      <c r="C947" s="50">
        <v>1601.7126000000001</v>
      </c>
      <c r="D947" s="46">
        <f>C947/B947</f>
        <v>1.3347605</v>
      </c>
      <c r="E947" s="32">
        <f>C947/F947</f>
        <v>0.37370802613159126</v>
      </c>
      <c r="F947" s="43">
        <v>4286</v>
      </c>
    </row>
    <row r="948" spans="1:6">
      <c r="A948" s="47" t="s">
        <v>846</v>
      </c>
      <c r="B948" s="15"/>
      <c r="C948" s="50"/>
      <c r="D948" s="46"/>
      <c r="E948" s="32"/>
      <c r="F948" s="43">
        <v>0</v>
      </c>
    </row>
    <row r="949" spans="1:6">
      <c r="A949" s="47" t="s">
        <v>847</v>
      </c>
      <c r="B949" s="15"/>
      <c r="C949" s="50"/>
      <c r="D949" s="46"/>
      <c r="E949" s="32"/>
    </row>
    <row r="950" spans="1:6">
      <c r="A950" s="47" t="s">
        <v>848</v>
      </c>
      <c r="B950" s="15"/>
      <c r="C950" s="50"/>
      <c r="D950" s="46"/>
      <c r="E950" s="32"/>
      <c r="F950" s="43">
        <v>0</v>
      </c>
    </row>
    <row r="951" spans="1:6">
      <c r="A951" s="47" t="s">
        <v>849</v>
      </c>
      <c r="B951" s="15"/>
      <c r="C951" s="50"/>
      <c r="D951" s="46"/>
      <c r="E951" s="32"/>
      <c r="F951" s="43">
        <v>111</v>
      </c>
    </row>
    <row r="952" spans="1:6">
      <c r="A952" s="47" t="s">
        <v>850</v>
      </c>
      <c r="B952" s="15"/>
      <c r="C952" s="50"/>
      <c r="D952" s="46"/>
      <c r="E952" s="32"/>
      <c r="F952" s="43">
        <v>0</v>
      </c>
    </row>
    <row r="953" spans="1:6">
      <c r="A953" s="47" t="s">
        <v>851</v>
      </c>
      <c r="B953" s="15">
        <v>100</v>
      </c>
      <c r="C953" s="50">
        <v>811.09400000000005</v>
      </c>
      <c r="D953" s="46">
        <f>C953/B953</f>
        <v>8.1109400000000011</v>
      </c>
      <c r="E953" s="32">
        <f>C953/F953</f>
        <v>6.7032561983471082</v>
      </c>
      <c r="F953" s="43">
        <v>121</v>
      </c>
    </row>
    <row r="954" spans="1:6">
      <c r="A954" s="47" t="s">
        <v>852</v>
      </c>
      <c r="B954" s="15">
        <v>520</v>
      </c>
      <c r="C954" s="50">
        <v>553.57000000000005</v>
      </c>
      <c r="D954" s="46">
        <f>C954/B954</f>
        <v>1.0645576923076925</v>
      </c>
      <c r="E954" s="32">
        <f>C954/F954</f>
        <v>0.33940527283874927</v>
      </c>
      <c r="F954" s="43">
        <v>1631</v>
      </c>
    </row>
    <row r="955" spans="1:6">
      <c r="A955" s="47" t="s">
        <v>824</v>
      </c>
      <c r="B955" s="15"/>
      <c r="C955" s="50"/>
      <c r="D955" s="46"/>
      <c r="E955" s="32"/>
      <c r="F955" s="43">
        <v>0</v>
      </c>
    </row>
    <row r="956" spans="1:6">
      <c r="A956" s="47" t="s">
        <v>853</v>
      </c>
      <c r="B956" s="15"/>
      <c r="C956" s="50"/>
      <c r="D956" s="46"/>
      <c r="E956" s="32"/>
      <c r="F956" s="43">
        <v>0</v>
      </c>
    </row>
    <row r="957" spans="1:6">
      <c r="A957" s="47" t="s">
        <v>854</v>
      </c>
      <c r="B957" s="15">
        <v>130</v>
      </c>
      <c r="C957" s="50">
        <v>192</v>
      </c>
      <c r="D957" s="46">
        <f>C957/B957</f>
        <v>1.476923076923077</v>
      </c>
      <c r="E957" s="32">
        <f>C957/F957</f>
        <v>0.77732793522267207</v>
      </c>
      <c r="F957" s="43">
        <v>247</v>
      </c>
    </row>
    <row r="958" spans="1:6">
      <c r="A958" s="47" t="s">
        <v>855</v>
      </c>
      <c r="B958" s="15">
        <v>299</v>
      </c>
      <c r="C958" s="50">
        <v>289.87430000000001</v>
      </c>
      <c r="D958" s="46">
        <f>C958/B958</f>
        <v>0.96947926421404684</v>
      </c>
      <c r="E958" s="32">
        <f>C958/F958</f>
        <v>0.51305185840707968</v>
      </c>
      <c r="F958" s="43">
        <v>565</v>
      </c>
    </row>
    <row r="959" spans="1:6">
      <c r="A959" s="44" t="s">
        <v>856</v>
      </c>
      <c r="B959" s="15"/>
      <c r="C959" s="50">
        <v>0</v>
      </c>
      <c r="D959" s="46"/>
      <c r="E959" s="32"/>
      <c r="F959" s="43">
        <v>0</v>
      </c>
    </row>
    <row r="960" spans="1:6">
      <c r="A960" s="47" t="s">
        <v>119</v>
      </c>
      <c r="B960" s="15"/>
      <c r="C960" s="50"/>
      <c r="D960" s="46"/>
      <c r="E960" s="32"/>
      <c r="F960" s="43">
        <v>0</v>
      </c>
    </row>
    <row r="961" spans="1:6">
      <c r="A961" s="47" t="s">
        <v>120</v>
      </c>
      <c r="B961" s="15"/>
      <c r="C961" s="50"/>
      <c r="D961" s="46"/>
      <c r="E961" s="32"/>
      <c r="F961" s="43">
        <v>0</v>
      </c>
    </row>
    <row r="962" spans="1:6">
      <c r="A962" s="47" t="s">
        <v>121</v>
      </c>
      <c r="B962" s="15"/>
      <c r="C962" s="50"/>
      <c r="D962" s="46"/>
      <c r="E962" s="32"/>
      <c r="F962" s="43">
        <v>0</v>
      </c>
    </row>
    <row r="963" spans="1:6">
      <c r="A963" s="47" t="s">
        <v>857</v>
      </c>
      <c r="B963" s="15"/>
      <c r="C963" s="50"/>
      <c r="D963" s="46"/>
      <c r="E963" s="32"/>
      <c r="F963" s="43">
        <v>0</v>
      </c>
    </row>
    <row r="964" spans="1:6">
      <c r="A964" s="47" t="s">
        <v>858</v>
      </c>
      <c r="B964" s="15"/>
      <c r="C964" s="50"/>
      <c r="D964" s="46"/>
      <c r="E964" s="32"/>
      <c r="F964" s="43">
        <v>0</v>
      </c>
    </row>
    <row r="965" spans="1:6">
      <c r="A965" s="47" t="s">
        <v>859</v>
      </c>
      <c r="B965" s="15"/>
      <c r="C965" s="50"/>
      <c r="D965" s="46"/>
      <c r="E965" s="32"/>
      <c r="F965" s="43">
        <v>0</v>
      </c>
    </row>
    <row r="966" spans="1:6">
      <c r="A966" s="47" t="s">
        <v>860</v>
      </c>
      <c r="B966" s="15"/>
      <c r="C966" s="50"/>
      <c r="D966" s="46"/>
      <c r="E966" s="32"/>
      <c r="F966" s="43">
        <v>0</v>
      </c>
    </row>
    <row r="967" spans="1:6">
      <c r="A967" s="47" t="s">
        <v>861</v>
      </c>
      <c r="B967" s="15"/>
      <c r="C967" s="50"/>
      <c r="D967" s="46"/>
      <c r="E967" s="32"/>
      <c r="F967" s="43">
        <v>0</v>
      </c>
    </row>
    <row r="968" spans="1:6">
      <c r="A968" s="47" t="s">
        <v>862</v>
      </c>
      <c r="B968" s="15"/>
      <c r="C968" s="50"/>
      <c r="D968" s="46"/>
      <c r="E968" s="32"/>
      <c r="F968" s="43">
        <v>0</v>
      </c>
    </row>
    <row r="969" spans="1:6">
      <c r="A969" s="47" t="s">
        <v>863</v>
      </c>
      <c r="B969" s="15"/>
      <c r="C969" s="50"/>
      <c r="D969" s="46"/>
      <c r="E969" s="32"/>
      <c r="F969" s="43">
        <v>0</v>
      </c>
    </row>
    <row r="970" spans="1:6">
      <c r="A970" s="44" t="s">
        <v>864</v>
      </c>
      <c r="B970" s="15">
        <v>3156</v>
      </c>
      <c r="C970" s="50">
        <v>4321.7907999999998</v>
      </c>
      <c r="D970" s="46">
        <f>C970/B970</f>
        <v>1.3693887198986057</v>
      </c>
      <c r="E970" s="32">
        <f t="shared" ref="E970:E1016" si="15">C970/F970</f>
        <v>0.9538271463253144</v>
      </c>
      <c r="F970" s="43">
        <v>4531</v>
      </c>
    </row>
    <row r="971" spans="1:6">
      <c r="A971" s="47" t="s">
        <v>119</v>
      </c>
      <c r="B971" s="15"/>
      <c r="C971" s="50"/>
      <c r="D971" s="46"/>
      <c r="E971" s="32"/>
      <c r="F971" s="43">
        <v>0</v>
      </c>
    </row>
    <row r="972" spans="1:6">
      <c r="A972" s="47" t="s">
        <v>120</v>
      </c>
      <c r="B972" s="15"/>
      <c r="C972" s="50"/>
      <c r="D972" s="46"/>
      <c r="E972" s="32"/>
      <c r="F972" s="43">
        <v>0</v>
      </c>
    </row>
    <row r="973" spans="1:6">
      <c r="A973" s="47" t="s">
        <v>121</v>
      </c>
      <c r="B973" s="15"/>
      <c r="C973" s="50"/>
      <c r="D973" s="46"/>
      <c r="E973" s="32"/>
      <c r="F973" s="43">
        <v>0</v>
      </c>
    </row>
    <row r="974" spans="1:6">
      <c r="A974" s="47" t="s">
        <v>865</v>
      </c>
      <c r="B974" s="15">
        <v>160</v>
      </c>
      <c r="C974" s="50">
        <v>459.53</v>
      </c>
      <c r="D974" s="46">
        <f>C974/B974</f>
        <v>2.8720624999999997</v>
      </c>
      <c r="E974" s="32">
        <f t="shared" si="15"/>
        <v>0.32045327754532771</v>
      </c>
      <c r="F974" s="43">
        <v>1434</v>
      </c>
    </row>
    <row r="975" spans="1:6">
      <c r="A975" s="47" t="s">
        <v>866</v>
      </c>
      <c r="B975" s="15">
        <v>540</v>
      </c>
      <c r="C975" s="50">
        <v>1135</v>
      </c>
      <c r="D975" s="46">
        <f>C975/B975</f>
        <v>2.1018518518518516</v>
      </c>
      <c r="E975" s="32">
        <f t="shared" si="15"/>
        <v>1.2257019438444925</v>
      </c>
      <c r="F975" s="43">
        <v>926</v>
      </c>
    </row>
    <row r="976" spans="1:6">
      <c r="A976" s="47" t="s">
        <v>867</v>
      </c>
      <c r="B976" s="15">
        <v>820</v>
      </c>
      <c r="C976" s="50">
        <v>395.9008</v>
      </c>
      <c r="D976" s="46">
        <f>C976/B976</f>
        <v>0.48280585365853657</v>
      </c>
      <c r="E976" s="32">
        <f t="shared" si="15"/>
        <v>0.98728379052369075</v>
      </c>
      <c r="F976" s="43">
        <v>401</v>
      </c>
    </row>
    <row r="977" spans="1:6">
      <c r="A977" s="47" t="s">
        <v>868</v>
      </c>
      <c r="B977" s="15">
        <v>206</v>
      </c>
      <c r="C977" s="50">
        <v>809.46</v>
      </c>
      <c r="D977" s="46">
        <f>C977/B977</f>
        <v>3.9294174757281555</v>
      </c>
      <c r="E977" s="32">
        <f t="shared" si="15"/>
        <v>6.3239062500000003</v>
      </c>
      <c r="F977" s="43">
        <v>128</v>
      </c>
    </row>
    <row r="978" spans="1:6">
      <c r="A978" s="47" t="s">
        <v>869</v>
      </c>
      <c r="B978" s="15"/>
      <c r="C978" s="50"/>
      <c r="D978" s="46"/>
      <c r="E978" s="32"/>
      <c r="F978" s="43">
        <v>0</v>
      </c>
    </row>
    <row r="979" spans="1:6">
      <c r="A979" s="47" t="s">
        <v>870</v>
      </c>
      <c r="B979" s="15"/>
      <c r="C979" s="50"/>
      <c r="D979" s="46"/>
      <c r="E979" s="32"/>
      <c r="F979" s="43">
        <v>0</v>
      </c>
    </row>
    <row r="980" spans="1:6">
      <c r="A980" s="47" t="s">
        <v>871</v>
      </c>
      <c r="B980" s="15">
        <v>1430</v>
      </c>
      <c r="C980" s="50">
        <v>1521.9</v>
      </c>
      <c r="D980" s="46">
        <f>C980/B980</f>
        <v>1.0642657342657342</v>
      </c>
      <c r="E980" s="32">
        <f t="shared" si="15"/>
        <v>0.92685749086479907</v>
      </c>
      <c r="F980" s="43">
        <v>1642</v>
      </c>
    </row>
    <row r="981" spans="1:6">
      <c r="A981" s="44" t="s">
        <v>872</v>
      </c>
      <c r="B981" s="15">
        <v>32</v>
      </c>
      <c r="C981" s="50">
        <v>125.2</v>
      </c>
      <c r="D981" s="46">
        <f>C981/B981</f>
        <v>3.9125000000000001</v>
      </c>
      <c r="E981" s="32">
        <f t="shared" si="15"/>
        <v>0.44714285714285718</v>
      </c>
      <c r="F981" s="43">
        <v>280</v>
      </c>
    </row>
    <row r="982" spans="1:6">
      <c r="A982" s="47" t="s">
        <v>451</v>
      </c>
      <c r="B982" s="15"/>
      <c r="C982" s="50"/>
      <c r="D982" s="46"/>
      <c r="E982" s="32"/>
      <c r="F982" s="43">
        <v>0</v>
      </c>
    </row>
    <row r="983" spans="1:6">
      <c r="A983" s="47" t="s">
        <v>873</v>
      </c>
      <c r="B983" s="15"/>
      <c r="C983" s="50"/>
      <c r="D983" s="46"/>
      <c r="E983" s="32"/>
      <c r="F983" s="43">
        <v>0</v>
      </c>
    </row>
    <row r="984" spans="1:6">
      <c r="A984" s="47" t="s">
        <v>874</v>
      </c>
      <c r="B984" s="15"/>
      <c r="C984" s="50">
        <v>93</v>
      </c>
      <c r="D984" s="46"/>
      <c r="E984" s="32"/>
      <c r="F984" s="43">
        <v>0</v>
      </c>
    </row>
    <row r="985" spans="1:6">
      <c r="A985" s="47" t="s">
        <v>875</v>
      </c>
      <c r="B985" s="15"/>
      <c r="C985" s="50"/>
      <c r="D985" s="46"/>
      <c r="E985" s="32"/>
      <c r="F985" s="43">
        <v>0</v>
      </c>
    </row>
    <row r="986" spans="1:6">
      <c r="A986" s="47" t="s">
        <v>876</v>
      </c>
      <c r="B986" s="15">
        <v>32</v>
      </c>
      <c r="C986" s="50">
        <v>32.200000000000003</v>
      </c>
      <c r="D986" s="46">
        <f>C986/B986</f>
        <v>1.0062500000000001</v>
      </c>
      <c r="E986" s="32">
        <f t="shared" si="15"/>
        <v>0.115</v>
      </c>
      <c r="F986" s="43">
        <v>280</v>
      </c>
    </row>
    <row r="987" spans="1:6">
      <c r="A987" s="44" t="s">
        <v>877</v>
      </c>
      <c r="B987" s="15">
        <v>4606</v>
      </c>
      <c r="C987" s="50">
        <v>199.65</v>
      </c>
      <c r="D987" s="46">
        <f>C987/B987</f>
        <v>4.334563612679114E-2</v>
      </c>
      <c r="E987" s="32">
        <f t="shared" si="15"/>
        <v>0.40911885245901641</v>
      </c>
      <c r="F987" s="43">
        <v>488</v>
      </c>
    </row>
    <row r="988" spans="1:6">
      <c r="A988" s="47" t="s">
        <v>878</v>
      </c>
      <c r="B988" s="15">
        <v>200</v>
      </c>
      <c r="C988" s="50">
        <v>199.65</v>
      </c>
      <c r="D988" s="46">
        <f>C988/B988</f>
        <v>0.99825000000000008</v>
      </c>
      <c r="E988" s="32">
        <f t="shared" si="15"/>
        <v>0.40911885245901641</v>
      </c>
      <c r="F988" s="43">
        <v>488</v>
      </c>
    </row>
    <row r="989" spans="1:6">
      <c r="A989" s="47" t="s">
        <v>879</v>
      </c>
      <c r="B989" s="15"/>
      <c r="C989" s="50"/>
      <c r="D989" s="46"/>
      <c r="E989" s="32"/>
      <c r="F989" s="43">
        <v>0</v>
      </c>
    </row>
    <row r="990" spans="1:6">
      <c r="A990" s="47" t="s">
        <v>880</v>
      </c>
      <c r="B990" s="15">
        <v>4406</v>
      </c>
      <c r="C990" s="50"/>
      <c r="D990" s="46"/>
      <c r="E990" s="32"/>
      <c r="F990" s="43">
        <v>0</v>
      </c>
    </row>
    <row r="991" spans="1:6">
      <c r="A991" s="47" t="s">
        <v>881</v>
      </c>
      <c r="B991" s="15"/>
      <c r="C991" s="50"/>
      <c r="D991" s="46"/>
      <c r="E991" s="32"/>
      <c r="F991" s="43">
        <v>0</v>
      </c>
    </row>
    <row r="992" spans="1:6">
      <c r="A992" s="47" t="s">
        <v>882</v>
      </c>
      <c r="B992" s="15"/>
      <c r="C992" s="50"/>
      <c r="D992" s="46"/>
      <c r="E992" s="32"/>
      <c r="F992" s="43">
        <v>0</v>
      </c>
    </row>
    <row r="993" spans="1:6">
      <c r="A993" s="47" t="s">
        <v>883</v>
      </c>
      <c r="B993" s="15"/>
      <c r="C993" s="50"/>
      <c r="D993" s="46"/>
      <c r="E993" s="32"/>
      <c r="F993" s="43">
        <v>0</v>
      </c>
    </row>
    <row r="994" spans="1:6">
      <c r="A994" s="44" t="s">
        <v>884</v>
      </c>
      <c r="B994" s="15"/>
      <c r="C994" s="50">
        <v>121.998707</v>
      </c>
      <c r="D994" s="46"/>
      <c r="E994" s="32">
        <f t="shared" si="15"/>
        <v>5.5153122513562386E-2</v>
      </c>
      <c r="F994" s="43">
        <v>2212</v>
      </c>
    </row>
    <row r="995" spans="1:6">
      <c r="A995" s="47" t="s">
        <v>885</v>
      </c>
      <c r="B995" s="15"/>
      <c r="C995" s="50"/>
      <c r="D995" s="46"/>
      <c r="E995" s="32">
        <f t="shared" si="15"/>
        <v>0</v>
      </c>
      <c r="F995" s="43">
        <v>736</v>
      </c>
    </row>
    <row r="996" spans="1:6">
      <c r="A996" s="47" t="s">
        <v>886</v>
      </c>
      <c r="B996" s="15"/>
      <c r="C996" s="50"/>
      <c r="D996" s="46"/>
      <c r="E996" s="32">
        <f t="shared" si="15"/>
        <v>0</v>
      </c>
      <c r="F996" s="43">
        <v>1477</v>
      </c>
    </row>
    <row r="997" spans="1:6">
      <c r="A997" s="47" t="s">
        <v>887</v>
      </c>
      <c r="B997" s="15"/>
      <c r="C997" s="50">
        <v>8.5187069999999991</v>
      </c>
      <c r="D997" s="46"/>
      <c r="E997" s="32"/>
    </row>
    <row r="998" spans="1:6">
      <c r="A998" s="47" t="s">
        <v>888</v>
      </c>
      <c r="B998" s="15"/>
      <c r="C998" s="50">
        <v>113.48</v>
      </c>
      <c r="D998" s="46"/>
      <c r="E998" s="32"/>
    </row>
    <row r="999" spans="1:6">
      <c r="A999" s="47" t="s">
        <v>889</v>
      </c>
      <c r="B999" s="15"/>
      <c r="C999" s="50"/>
      <c r="D999" s="46"/>
      <c r="E999" s="32"/>
    </row>
    <row r="1000" spans="1:6">
      <c r="A1000" s="47" t="s">
        <v>890</v>
      </c>
      <c r="B1000" s="15"/>
      <c r="C1000" s="50"/>
      <c r="D1000" s="46"/>
      <c r="E1000" s="32"/>
      <c r="F1000" s="43">
        <v>0</v>
      </c>
    </row>
    <row r="1001" spans="1:6">
      <c r="A1001" s="44" t="s">
        <v>891</v>
      </c>
      <c r="B1001" s="15"/>
      <c r="C1001" s="50">
        <v>0</v>
      </c>
      <c r="D1001" s="46"/>
      <c r="E1001" s="32"/>
      <c r="F1001" s="43">
        <v>0</v>
      </c>
    </row>
    <row r="1002" spans="1:6">
      <c r="A1002" s="47" t="s">
        <v>892</v>
      </c>
      <c r="B1002" s="15"/>
      <c r="C1002" s="50"/>
      <c r="D1002" s="46"/>
      <c r="E1002" s="32"/>
      <c r="F1002" s="43">
        <v>0</v>
      </c>
    </row>
    <row r="1003" spans="1:6">
      <c r="A1003" s="47" t="s">
        <v>893</v>
      </c>
      <c r="B1003" s="15"/>
      <c r="C1003" s="50"/>
      <c r="D1003" s="46"/>
      <c r="E1003" s="32"/>
      <c r="F1003" s="43">
        <v>0</v>
      </c>
    </row>
    <row r="1004" spans="1:6">
      <c r="A1004" s="47" t="s">
        <v>894</v>
      </c>
      <c r="B1004" s="15"/>
      <c r="C1004" s="50"/>
      <c r="D1004" s="46"/>
      <c r="E1004" s="32"/>
      <c r="F1004" s="43">
        <v>0</v>
      </c>
    </row>
    <row r="1005" spans="1:6">
      <c r="A1005" s="44" t="s">
        <v>895</v>
      </c>
      <c r="B1005" s="15"/>
      <c r="C1005" s="50">
        <v>-345.13922200000002</v>
      </c>
      <c r="D1005" s="46"/>
      <c r="E1005" s="32">
        <f t="shared" si="15"/>
        <v>-1.0004035420289856</v>
      </c>
      <c r="F1005" s="43">
        <v>345</v>
      </c>
    </row>
    <row r="1006" spans="1:6">
      <c r="A1006" s="47" t="s">
        <v>896</v>
      </c>
      <c r="B1006" s="15"/>
      <c r="C1006" s="50"/>
      <c r="D1006" s="46"/>
      <c r="E1006" s="32"/>
      <c r="F1006" s="43">
        <v>0</v>
      </c>
    </row>
    <row r="1007" spans="1:6">
      <c r="A1007" s="47" t="s">
        <v>897</v>
      </c>
      <c r="B1007" s="15"/>
      <c r="C1007" s="50">
        <v>-345.13922200000002</v>
      </c>
      <c r="D1007" s="46"/>
      <c r="E1007" s="32">
        <f t="shared" si="15"/>
        <v>-1.0004035420289856</v>
      </c>
      <c r="F1007" s="43">
        <v>345</v>
      </c>
    </row>
    <row r="1008" spans="1:6">
      <c r="A1008" s="44" t="s">
        <v>898</v>
      </c>
      <c r="B1008" s="15">
        <v>4689</v>
      </c>
      <c r="C1008" s="50">
        <v>4024.9861660000001</v>
      </c>
      <c r="D1008" s="46">
        <f>C1008/B1008</f>
        <v>0.85838903092343788</v>
      </c>
      <c r="E1008" s="32">
        <f t="shared" si="15"/>
        <v>0.10397525680039266</v>
      </c>
      <c r="F1008" s="43">
        <v>38711</v>
      </c>
    </row>
    <row r="1009" spans="1:6">
      <c r="A1009" s="44" t="s">
        <v>899</v>
      </c>
      <c r="B1009" s="15">
        <v>4689</v>
      </c>
      <c r="C1009" s="50">
        <v>3661.7761660000001</v>
      </c>
      <c r="D1009" s="46">
        <f>C1009/B1009</f>
        <v>0.78092901812753257</v>
      </c>
      <c r="E1009" s="32">
        <f t="shared" si="15"/>
        <v>9.8801364362419736E-2</v>
      </c>
      <c r="F1009" s="43">
        <v>37062</v>
      </c>
    </row>
    <row r="1010" spans="1:6">
      <c r="A1010" s="47" t="s">
        <v>119</v>
      </c>
      <c r="B1010" s="15">
        <v>350</v>
      </c>
      <c r="C1010" s="50">
        <v>494.35230000000001</v>
      </c>
      <c r="D1010" s="46">
        <f>C1010/B1010</f>
        <v>1.4124351428571429</v>
      </c>
      <c r="E1010" s="32">
        <f t="shared" si="15"/>
        <v>1.0936997787610621</v>
      </c>
      <c r="F1010" s="43">
        <v>452</v>
      </c>
    </row>
    <row r="1011" spans="1:6">
      <c r="A1011" s="47" t="s">
        <v>120</v>
      </c>
      <c r="B1011" s="15">
        <v>30</v>
      </c>
      <c r="C1011" s="50">
        <v>30</v>
      </c>
      <c r="D1011" s="46">
        <f>C1011/B1011</f>
        <v>1</v>
      </c>
      <c r="E1011" s="32">
        <f t="shared" si="15"/>
        <v>0.75</v>
      </c>
      <c r="F1011" s="43">
        <v>40</v>
      </c>
    </row>
    <row r="1012" spans="1:6">
      <c r="A1012" s="47" t="s">
        <v>121</v>
      </c>
      <c r="B1012" s="15"/>
      <c r="C1012" s="50"/>
      <c r="D1012" s="46"/>
      <c r="E1012" s="32"/>
      <c r="F1012" s="43">
        <v>0</v>
      </c>
    </row>
    <row r="1013" spans="1:6">
      <c r="A1013" s="47" t="s">
        <v>900</v>
      </c>
      <c r="B1013" s="15"/>
      <c r="C1013" s="50"/>
      <c r="D1013" s="46"/>
      <c r="E1013" s="32">
        <f t="shared" si="15"/>
        <v>0</v>
      </c>
      <c r="F1013" s="43">
        <v>22126</v>
      </c>
    </row>
    <row r="1014" spans="1:6">
      <c r="A1014" s="47" t="s">
        <v>901</v>
      </c>
      <c r="B1014" s="15"/>
      <c r="C1014" s="50">
        <v>241.95070000000001</v>
      </c>
      <c r="D1014" s="46"/>
      <c r="E1014" s="32">
        <f t="shared" si="15"/>
        <v>2.5954805835657586E-2</v>
      </c>
      <c r="F1014" s="43">
        <v>9322</v>
      </c>
    </row>
    <row r="1015" spans="1:6">
      <c r="A1015" s="47" t="s">
        <v>902</v>
      </c>
      <c r="B1015" s="15">
        <v>376</v>
      </c>
      <c r="C1015" s="50">
        <v>623.58749999999998</v>
      </c>
      <c r="D1015" s="46">
        <f>C1015/B1015</f>
        <v>1.6584773936170212</v>
      </c>
      <c r="E1015" s="32">
        <f t="shared" si="15"/>
        <v>0.26245265151515151</v>
      </c>
      <c r="F1015" s="43">
        <v>2376</v>
      </c>
    </row>
    <row r="1016" spans="1:6">
      <c r="A1016" s="47" t="s">
        <v>903</v>
      </c>
      <c r="B1016" s="15">
        <v>2800</v>
      </c>
      <c r="C1016" s="50">
        <v>335.64609999999999</v>
      </c>
      <c r="D1016" s="46">
        <f>C1016/B1016</f>
        <v>0.11987360714285714</v>
      </c>
      <c r="E1016" s="32">
        <f t="shared" si="15"/>
        <v>0.26222351562500001</v>
      </c>
      <c r="F1016" s="43">
        <v>1280</v>
      </c>
    </row>
    <row r="1017" spans="1:6">
      <c r="A1017" s="47" t="s">
        <v>904</v>
      </c>
      <c r="B1017" s="15"/>
      <c r="C1017" s="50"/>
      <c r="D1017" s="46"/>
      <c r="E1017" s="32"/>
      <c r="F1017" s="43">
        <v>0</v>
      </c>
    </row>
    <row r="1018" spans="1:6">
      <c r="A1018" s="47" t="s">
        <v>905</v>
      </c>
      <c r="B1018" s="15"/>
      <c r="C1018" s="50"/>
      <c r="D1018" s="46"/>
      <c r="E1018" s="32"/>
      <c r="F1018" s="43">
        <v>0</v>
      </c>
    </row>
    <row r="1019" spans="1:6">
      <c r="A1019" s="47" t="s">
        <v>906</v>
      </c>
      <c r="B1019" s="15"/>
      <c r="C1019" s="50"/>
      <c r="D1019" s="46"/>
      <c r="E1019" s="32"/>
      <c r="F1019" s="43">
        <v>38</v>
      </c>
    </row>
    <row r="1020" spans="1:6">
      <c r="A1020" s="47" t="s">
        <v>907</v>
      </c>
      <c r="B1020" s="15"/>
      <c r="C1020" s="50"/>
      <c r="D1020" s="46"/>
      <c r="E1020" s="32"/>
      <c r="F1020" s="43">
        <v>0</v>
      </c>
    </row>
    <row r="1021" spans="1:6">
      <c r="A1021" s="47" t="s">
        <v>908</v>
      </c>
      <c r="B1021" s="15"/>
      <c r="C1021" s="50"/>
      <c r="D1021" s="46"/>
      <c r="E1021" s="32"/>
      <c r="F1021" s="43">
        <v>12</v>
      </c>
    </row>
    <row r="1022" spans="1:6">
      <c r="A1022" s="47" t="s">
        <v>909</v>
      </c>
      <c r="B1022" s="15"/>
      <c r="C1022" s="50"/>
      <c r="D1022" s="46"/>
      <c r="E1022" s="32"/>
      <c r="F1022" s="43">
        <v>0</v>
      </c>
    </row>
    <row r="1023" spans="1:6">
      <c r="A1023" s="47" t="s">
        <v>910</v>
      </c>
      <c r="B1023" s="15"/>
      <c r="C1023" s="50"/>
      <c r="D1023" s="46"/>
      <c r="E1023" s="32"/>
      <c r="F1023" s="43">
        <v>0</v>
      </c>
    </row>
    <row r="1024" spans="1:6">
      <c r="A1024" s="47" t="s">
        <v>911</v>
      </c>
      <c r="B1024" s="15"/>
      <c r="C1024" s="50"/>
      <c r="D1024" s="46"/>
      <c r="E1024" s="32"/>
      <c r="F1024" s="43">
        <v>0</v>
      </c>
    </row>
    <row r="1025" spans="1:6">
      <c r="A1025" s="47" t="s">
        <v>912</v>
      </c>
      <c r="B1025" s="15"/>
      <c r="C1025" s="50"/>
      <c r="D1025" s="46"/>
      <c r="E1025" s="32"/>
      <c r="F1025" s="43">
        <v>0</v>
      </c>
    </row>
    <row r="1026" spans="1:6">
      <c r="A1026" s="47" t="s">
        <v>913</v>
      </c>
      <c r="B1026" s="15"/>
      <c r="C1026" s="50"/>
      <c r="D1026" s="46"/>
      <c r="E1026" s="32"/>
      <c r="F1026" s="43">
        <v>0</v>
      </c>
    </row>
    <row r="1027" spans="1:6">
      <c r="A1027" s="47" t="s">
        <v>914</v>
      </c>
      <c r="B1027" s="15"/>
      <c r="C1027" s="50"/>
      <c r="D1027" s="46"/>
      <c r="E1027" s="32"/>
      <c r="F1027" s="43">
        <v>0</v>
      </c>
    </row>
    <row r="1028" spans="1:6">
      <c r="A1028" s="47" t="s">
        <v>915</v>
      </c>
      <c r="B1028" s="15"/>
      <c r="C1028" s="50"/>
      <c r="D1028" s="46"/>
      <c r="E1028" s="32"/>
      <c r="F1028" s="43">
        <v>0</v>
      </c>
    </row>
    <row r="1029" spans="1:6">
      <c r="A1029" s="47" t="s">
        <v>916</v>
      </c>
      <c r="B1029" s="15"/>
      <c r="C1029" s="50"/>
      <c r="D1029" s="46"/>
      <c r="E1029" s="32"/>
      <c r="F1029" s="43">
        <v>0</v>
      </c>
    </row>
    <row r="1030" spans="1:6">
      <c r="A1030" s="47" t="s">
        <v>917</v>
      </c>
      <c r="B1030" s="15"/>
      <c r="C1030" s="50"/>
      <c r="D1030" s="46"/>
      <c r="E1030" s="32"/>
      <c r="F1030" s="43">
        <v>0</v>
      </c>
    </row>
    <row r="1031" spans="1:6">
      <c r="A1031" s="47" t="s">
        <v>918</v>
      </c>
      <c r="B1031" s="15"/>
      <c r="C1031" s="50"/>
      <c r="D1031" s="46"/>
      <c r="E1031" s="32"/>
      <c r="F1031" s="43">
        <v>0</v>
      </c>
    </row>
    <row r="1032" spans="1:6">
      <c r="A1032" s="47" t="s">
        <v>919</v>
      </c>
      <c r="B1032" s="15"/>
      <c r="C1032" s="50"/>
      <c r="D1032" s="46"/>
      <c r="E1032" s="32"/>
      <c r="F1032" s="43">
        <v>0</v>
      </c>
    </row>
    <row r="1033" spans="1:6">
      <c r="A1033" s="47" t="s">
        <v>920</v>
      </c>
      <c r="B1033" s="15"/>
      <c r="C1033" s="50"/>
      <c r="D1033" s="46"/>
      <c r="E1033" s="32"/>
      <c r="F1033" s="43">
        <v>25</v>
      </c>
    </row>
    <row r="1034" spans="1:6">
      <c r="A1034" s="47" t="s">
        <v>921</v>
      </c>
      <c r="B1034" s="15"/>
      <c r="C1034" s="50"/>
      <c r="D1034" s="46"/>
      <c r="E1034" s="32"/>
      <c r="F1034" s="43">
        <v>0</v>
      </c>
    </row>
    <row r="1035" spans="1:6">
      <c r="A1035" s="47" t="s">
        <v>922</v>
      </c>
      <c r="B1035" s="15"/>
      <c r="C1035" s="50"/>
      <c r="D1035" s="46"/>
      <c r="E1035" s="32"/>
      <c r="F1035" s="43">
        <v>20</v>
      </c>
    </row>
    <row r="1036" spans="1:6">
      <c r="A1036" s="47" t="s">
        <v>923</v>
      </c>
      <c r="B1036" s="15"/>
      <c r="C1036" s="50"/>
      <c r="D1036" s="46"/>
      <c r="E1036" s="32"/>
      <c r="F1036" s="43">
        <v>0</v>
      </c>
    </row>
    <row r="1037" spans="1:6">
      <c r="A1037" s="47" t="s">
        <v>924</v>
      </c>
      <c r="B1037" s="15"/>
      <c r="C1037" s="50"/>
      <c r="D1037" s="46"/>
      <c r="E1037" s="32"/>
      <c r="F1037" s="43">
        <v>0</v>
      </c>
    </row>
    <row r="1038" spans="1:6">
      <c r="A1038" s="47" t="s">
        <v>925</v>
      </c>
      <c r="B1038" s="15">
        <v>1134</v>
      </c>
      <c r="C1038" s="50">
        <v>1936.239566</v>
      </c>
      <c r="D1038" s="46">
        <f>C1038/B1038</f>
        <v>1.7074422980599646</v>
      </c>
      <c r="E1038" s="32">
        <f>C1038/F1038</f>
        <v>1.4122826885485047</v>
      </c>
      <c r="F1038" s="43">
        <v>1371</v>
      </c>
    </row>
    <row r="1039" spans="1:6">
      <c r="A1039" s="44" t="s">
        <v>926</v>
      </c>
      <c r="B1039" s="15"/>
      <c r="C1039" s="50">
        <v>0</v>
      </c>
      <c r="D1039" s="46"/>
      <c r="E1039" s="32"/>
      <c r="F1039" s="43">
        <v>995</v>
      </c>
    </row>
    <row r="1040" spans="1:6">
      <c r="A1040" s="47" t="s">
        <v>119</v>
      </c>
      <c r="B1040" s="15"/>
      <c r="C1040" s="50"/>
      <c r="D1040" s="46"/>
      <c r="E1040" s="32"/>
      <c r="F1040" s="43">
        <v>0</v>
      </c>
    </row>
    <row r="1041" spans="1:6">
      <c r="A1041" s="47" t="s">
        <v>120</v>
      </c>
      <c r="B1041" s="15"/>
      <c r="C1041" s="50"/>
      <c r="D1041" s="46"/>
      <c r="E1041" s="32"/>
      <c r="F1041" s="43">
        <v>0</v>
      </c>
    </row>
    <row r="1042" spans="1:6">
      <c r="A1042" s="47" t="s">
        <v>121</v>
      </c>
      <c r="B1042" s="15"/>
      <c r="C1042" s="50"/>
      <c r="D1042" s="46"/>
      <c r="E1042" s="32"/>
      <c r="F1042" s="43">
        <v>0</v>
      </c>
    </row>
    <row r="1043" spans="1:6">
      <c r="A1043" s="47" t="s">
        <v>927</v>
      </c>
      <c r="B1043" s="15"/>
      <c r="C1043" s="50"/>
      <c r="D1043" s="46"/>
      <c r="E1043" s="32"/>
      <c r="F1043" s="43">
        <v>995</v>
      </c>
    </row>
    <row r="1044" spans="1:6">
      <c r="A1044" s="47" t="s">
        <v>928</v>
      </c>
      <c r="B1044" s="15"/>
      <c r="C1044" s="50"/>
      <c r="D1044" s="46"/>
      <c r="E1044" s="32"/>
      <c r="F1044" s="43">
        <v>0</v>
      </c>
    </row>
    <row r="1045" spans="1:6">
      <c r="A1045" s="47" t="s">
        <v>929</v>
      </c>
      <c r="B1045" s="15"/>
      <c r="C1045" s="50"/>
      <c r="D1045" s="46"/>
      <c r="E1045" s="32"/>
      <c r="F1045" s="43">
        <v>0</v>
      </c>
    </row>
    <row r="1046" spans="1:6">
      <c r="A1046" s="47" t="s">
        <v>930</v>
      </c>
      <c r="B1046" s="15"/>
      <c r="C1046" s="50"/>
      <c r="D1046" s="46"/>
      <c r="E1046" s="32"/>
      <c r="F1046" s="43">
        <v>0</v>
      </c>
    </row>
    <row r="1047" spans="1:6">
      <c r="A1047" s="47" t="s">
        <v>931</v>
      </c>
      <c r="B1047" s="15"/>
      <c r="C1047" s="50"/>
      <c r="D1047" s="46"/>
      <c r="E1047" s="32"/>
      <c r="F1047" s="43">
        <v>0</v>
      </c>
    </row>
    <row r="1048" spans="1:6">
      <c r="A1048" s="47" t="s">
        <v>932</v>
      </c>
      <c r="B1048" s="15"/>
      <c r="C1048" s="50"/>
      <c r="D1048" s="46"/>
      <c r="E1048" s="32"/>
      <c r="F1048" s="43">
        <v>0</v>
      </c>
    </row>
    <row r="1049" spans="1:6">
      <c r="A1049" s="44" t="s">
        <v>933</v>
      </c>
      <c r="B1049" s="15"/>
      <c r="C1049" s="50">
        <v>0</v>
      </c>
      <c r="D1049" s="46"/>
      <c r="E1049" s="32"/>
      <c r="F1049" s="43">
        <v>0</v>
      </c>
    </row>
    <row r="1050" spans="1:6">
      <c r="A1050" s="47" t="s">
        <v>119</v>
      </c>
      <c r="B1050" s="15"/>
      <c r="C1050" s="50"/>
      <c r="D1050" s="46"/>
      <c r="E1050" s="32"/>
      <c r="F1050" s="43">
        <v>0</v>
      </c>
    </row>
    <row r="1051" spans="1:6">
      <c r="A1051" s="47" t="s">
        <v>120</v>
      </c>
      <c r="B1051" s="15"/>
      <c r="C1051" s="50"/>
      <c r="D1051" s="46"/>
      <c r="E1051" s="32"/>
      <c r="F1051" s="43">
        <v>0</v>
      </c>
    </row>
    <row r="1052" spans="1:6">
      <c r="A1052" s="47" t="s">
        <v>121</v>
      </c>
      <c r="B1052" s="15"/>
      <c r="C1052" s="50"/>
      <c r="D1052" s="46"/>
      <c r="E1052" s="32"/>
      <c r="F1052" s="43">
        <v>0</v>
      </c>
    </row>
    <row r="1053" spans="1:6">
      <c r="A1053" s="47" t="s">
        <v>934</v>
      </c>
      <c r="B1053" s="15"/>
      <c r="C1053" s="50"/>
      <c r="D1053" s="46"/>
      <c r="E1053" s="32"/>
      <c r="F1053" s="43">
        <v>0</v>
      </c>
    </row>
    <row r="1054" spans="1:6">
      <c r="A1054" s="47" t="s">
        <v>935</v>
      </c>
      <c r="B1054" s="15"/>
      <c r="C1054" s="50"/>
      <c r="D1054" s="46"/>
      <c r="E1054" s="32"/>
      <c r="F1054" s="43">
        <v>0</v>
      </c>
    </row>
    <row r="1055" spans="1:6">
      <c r="A1055" s="47" t="s">
        <v>936</v>
      </c>
      <c r="B1055" s="15"/>
      <c r="C1055" s="50"/>
      <c r="D1055" s="46"/>
      <c r="E1055" s="32"/>
      <c r="F1055" s="43">
        <v>0</v>
      </c>
    </row>
    <row r="1056" spans="1:6">
      <c r="A1056" s="47" t="s">
        <v>937</v>
      </c>
      <c r="B1056" s="15"/>
      <c r="C1056" s="50"/>
      <c r="D1056" s="46"/>
      <c r="E1056" s="32"/>
      <c r="F1056" s="43">
        <v>0</v>
      </c>
    </row>
    <row r="1057" spans="1:6">
      <c r="A1057" s="47" t="s">
        <v>938</v>
      </c>
      <c r="B1057" s="15"/>
      <c r="C1057" s="50"/>
      <c r="D1057" s="46"/>
      <c r="E1057" s="32"/>
      <c r="F1057" s="43">
        <v>0</v>
      </c>
    </row>
    <row r="1058" spans="1:6">
      <c r="A1058" s="47" t="s">
        <v>939</v>
      </c>
      <c r="B1058" s="15"/>
      <c r="C1058" s="50"/>
      <c r="D1058" s="46"/>
      <c r="E1058" s="32"/>
      <c r="F1058" s="43">
        <v>0</v>
      </c>
    </row>
    <row r="1059" spans="1:6">
      <c r="A1059" s="44" t="s">
        <v>940</v>
      </c>
      <c r="B1059" s="15"/>
      <c r="C1059" s="50">
        <v>363.21</v>
      </c>
      <c r="D1059" s="46"/>
      <c r="E1059" s="32">
        <f>C1059/F1059</f>
        <v>0.55536697247706424</v>
      </c>
      <c r="F1059" s="43">
        <v>654</v>
      </c>
    </row>
    <row r="1060" spans="1:6">
      <c r="A1060" s="47" t="s">
        <v>941</v>
      </c>
      <c r="B1060" s="15"/>
      <c r="C1060" s="50">
        <v>363.21</v>
      </c>
      <c r="D1060" s="46"/>
      <c r="E1060" s="32">
        <f>C1060/F1060</f>
        <v>0.83496551724137924</v>
      </c>
      <c r="F1060" s="43">
        <v>435</v>
      </c>
    </row>
    <row r="1061" spans="1:6">
      <c r="A1061" s="47" t="s">
        <v>942</v>
      </c>
      <c r="B1061" s="15"/>
      <c r="C1061" s="50"/>
      <c r="D1061" s="46"/>
      <c r="E1061" s="32"/>
      <c r="F1061" s="43">
        <v>158</v>
      </c>
    </row>
    <row r="1062" spans="1:6">
      <c r="A1062" s="47" t="s">
        <v>943</v>
      </c>
      <c r="B1062" s="15"/>
      <c r="C1062" s="50"/>
      <c r="D1062" s="46"/>
      <c r="E1062" s="32"/>
      <c r="F1062" s="43">
        <v>49</v>
      </c>
    </row>
    <row r="1063" spans="1:6">
      <c r="A1063" s="47" t="s">
        <v>944</v>
      </c>
      <c r="B1063" s="15"/>
      <c r="C1063" s="50"/>
      <c r="D1063" s="46"/>
      <c r="E1063" s="32"/>
      <c r="F1063" s="43">
        <v>13</v>
      </c>
    </row>
    <row r="1064" spans="1:6">
      <c r="A1064" s="44" t="s">
        <v>945</v>
      </c>
      <c r="B1064" s="15"/>
      <c r="C1064" s="50">
        <v>0</v>
      </c>
      <c r="D1064" s="46"/>
      <c r="E1064" s="32"/>
      <c r="F1064" s="43">
        <v>0</v>
      </c>
    </row>
    <row r="1065" spans="1:6">
      <c r="A1065" s="47" t="s">
        <v>119</v>
      </c>
      <c r="B1065" s="15"/>
      <c r="C1065" s="50"/>
      <c r="D1065" s="46"/>
      <c r="E1065" s="32"/>
      <c r="F1065" s="43">
        <v>0</v>
      </c>
    </row>
    <row r="1066" spans="1:6">
      <c r="A1066" s="47" t="s">
        <v>120</v>
      </c>
      <c r="B1066" s="15"/>
      <c r="C1066" s="50"/>
      <c r="D1066" s="46"/>
      <c r="E1066" s="32"/>
      <c r="F1066" s="43">
        <v>0</v>
      </c>
    </row>
    <row r="1067" spans="1:6">
      <c r="A1067" s="47" t="s">
        <v>121</v>
      </c>
      <c r="B1067" s="15"/>
      <c r="C1067" s="50"/>
      <c r="D1067" s="46"/>
      <c r="E1067" s="32"/>
      <c r="F1067" s="43">
        <v>0</v>
      </c>
    </row>
    <row r="1068" spans="1:6">
      <c r="A1068" s="47" t="s">
        <v>931</v>
      </c>
      <c r="B1068" s="15"/>
      <c r="C1068" s="50"/>
      <c r="D1068" s="46"/>
      <c r="E1068" s="32"/>
      <c r="F1068" s="43">
        <v>0</v>
      </c>
    </row>
    <row r="1069" spans="1:6">
      <c r="A1069" s="47" t="s">
        <v>946</v>
      </c>
      <c r="B1069" s="15"/>
      <c r="C1069" s="50"/>
      <c r="D1069" s="46"/>
      <c r="E1069" s="32"/>
      <c r="F1069" s="43">
        <v>0</v>
      </c>
    </row>
    <row r="1070" spans="1:6">
      <c r="A1070" s="47" t="s">
        <v>947</v>
      </c>
      <c r="B1070" s="15"/>
      <c r="C1070" s="50"/>
      <c r="D1070" s="46"/>
      <c r="E1070" s="32"/>
      <c r="F1070" s="43">
        <v>0</v>
      </c>
    </row>
    <row r="1071" spans="1:6">
      <c r="A1071" s="44" t="s">
        <v>948</v>
      </c>
      <c r="B1071" s="15"/>
      <c r="C1071" s="50">
        <v>0</v>
      </c>
      <c r="D1071" s="46"/>
      <c r="E1071" s="32"/>
      <c r="F1071" s="43">
        <v>0</v>
      </c>
    </row>
    <row r="1072" spans="1:6">
      <c r="A1072" s="47" t="s">
        <v>949</v>
      </c>
      <c r="B1072" s="15"/>
      <c r="C1072" s="50"/>
      <c r="D1072" s="46"/>
      <c r="E1072" s="32"/>
      <c r="F1072" s="43">
        <v>0</v>
      </c>
    </row>
    <row r="1073" spans="1:6">
      <c r="A1073" s="47" t="s">
        <v>950</v>
      </c>
      <c r="B1073" s="15"/>
      <c r="C1073" s="50"/>
      <c r="D1073" s="46"/>
      <c r="E1073" s="32"/>
      <c r="F1073" s="43">
        <v>0</v>
      </c>
    </row>
    <row r="1074" spans="1:6">
      <c r="A1074" s="47" t="s">
        <v>951</v>
      </c>
      <c r="B1074" s="15"/>
      <c r="C1074" s="50"/>
      <c r="D1074" s="46"/>
      <c r="E1074" s="32"/>
      <c r="F1074" s="43">
        <v>0</v>
      </c>
    </row>
    <row r="1075" spans="1:6">
      <c r="A1075" s="47" t="s">
        <v>952</v>
      </c>
      <c r="B1075" s="15"/>
      <c r="C1075" s="50"/>
      <c r="D1075" s="46"/>
      <c r="E1075" s="32"/>
      <c r="F1075" s="43">
        <v>0</v>
      </c>
    </row>
    <row r="1076" spans="1:6">
      <c r="A1076" s="44" t="s">
        <v>953</v>
      </c>
      <c r="B1076" s="15"/>
      <c r="C1076" s="50">
        <v>0</v>
      </c>
      <c r="D1076" s="46"/>
      <c r="E1076" s="32"/>
      <c r="F1076" s="43">
        <v>0</v>
      </c>
    </row>
    <row r="1077" spans="1:6">
      <c r="A1077" s="47" t="s">
        <v>954</v>
      </c>
      <c r="B1077" s="15"/>
      <c r="C1077" s="50"/>
      <c r="D1077" s="46"/>
      <c r="E1077" s="32"/>
      <c r="F1077" s="43">
        <v>0</v>
      </c>
    </row>
    <row r="1078" spans="1:6">
      <c r="A1078" s="47" t="s">
        <v>955</v>
      </c>
      <c r="B1078" s="15"/>
      <c r="C1078" s="50"/>
      <c r="D1078" s="46"/>
      <c r="E1078" s="32"/>
      <c r="F1078" s="43">
        <v>0</v>
      </c>
    </row>
    <row r="1079" spans="1:6">
      <c r="A1079" s="44" t="s">
        <v>956</v>
      </c>
      <c r="B1079" s="15">
        <v>2372</v>
      </c>
      <c r="C1079" s="50">
        <v>3367.9059000000002</v>
      </c>
      <c r="D1079" s="46">
        <f>C1079/B1079</f>
        <v>1.4198591483979766</v>
      </c>
      <c r="E1079" s="32">
        <f>C1079/F1079</f>
        <v>1.1553708061749572</v>
      </c>
      <c r="F1079" s="43">
        <v>2915</v>
      </c>
    </row>
    <row r="1080" spans="1:6">
      <c r="A1080" s="44" t="s">
        <v>957</v>
      </c>
      <c r="B1080" s="15"/>
      <c r="C1080" s="50">
        <v>32</v>
      </c>
      <c r="D1080" s="46"/>
      <c r="E1080" s="32"/>
      <c r="F1080" s="43">
        <v>0</v>
      </c>
    </row>
    <row r="1081" spans="1:6">
      <c r="A1081" s="47" t="s">
        <v>119</v>
      </c>
      <c r="B1081" s="15"/>
      <c r="C1081" s="50"/>
      <c r="D1081" s="46"/>
      <c r="E1081" s="32"/>
      <c r="F1081" s="43">
        <v>0</v>
      </c>
    </row>
    <row r="1082" spans="1:6">
      <c r="A1082" s="47" t="s">
        <v>120</v>
      </c>
      <c r="B1082" s="15"/>
      <c r="C1082" s="50"/>
      <c r="D1082" s="46"/>
      <c r="E1082" s="32"/>
      <c r="F1082" s="43">
        <v>0</v>
      </c>
    </row>
    <row r="1083" spans="1:6">
      <c r="A1083" s="47" t="s">
        <v>121</v>
      </c>
      <c r="B1083" s="15"/>
      <c r="C1083" s="50"/>
      <c r="D1083" s="46"/>
      <c r="E1083" s="32"/>
      <c r="F1083" s="43">
        <v>0</v>
      </c>
    </row>
    <row r="1084" spans="1:6">
      <c r="A1084" s="47" t="s">
        <v>958</v>
      </c>
      <c r="B1084" s="15"/>
      <c r="C1084" s="50"/>
      <c r="D1084" s="46"/>
      <c r="E1084" s="32"/>
      <c r="F1084" s="43">
        <v>0</v>
      </c>
    </row>
    <row r="1085" spans="1:6">
      <c r="A1085" s="47" t="s">
        <v>959</v>
      </c>
      <c r="B1085" s="15"/>
      <c r="C1085" s="50"/>
      <c r="D1085" s="46"/>
      <c r="E1085" s="32"/>
      <c r="F1085" s="43">
        <v>0</v>
      </c>
    </row>
    <row r="1086" spans="1:6">
      <c r="A1086" s="47" t="s">
        <v>960</v>
      </c>
      <c r="B1086" s="15"/>
      <c r="C1086" s="50"/>
      <c r="D1086" s="46"/>
      <c r="E1086" s="32"/>
      <c r="F1086" s="43">
        <v>0</v>
      </c>
    </row>
    <row r="1087" spans="1:6">
      <c r="A1087" s="47" t="s">
        <v>961</v>
      </c>
      <c r="B1087" s="15"/>
      <c r="C1087" s="50"/>
      <c r="D1087" s="46"/>
      <c r="E1087" s="32"/>
      <c r="F1087" s="43">
        <v>0</v>
      </c>
    </row>
    <row r="1088" spans="1:6">
      <c r="A1088" s="47" t="s">
        <v>962</v>
      </c>
      <c r="B1088" s="15"/>
      <c r="C1088" s="50"/>
      <c r="D1088" s="46"/>
      <c r="E1088" s="32"/>
      <c r="F1088" s="43">
        <v>0</v>
      </c>
    </row>
    <row r="1089" spans="1:6">
      <c r="A1089" s="47" t="s">
        <v>963</v>
      </c>
      <c r="B1089" s="15"/>
      <c r="C1089" s="50">
        <v>32</v>
      </c>
      <c r="D1089" s="46"/>
      <c r="E1089" s="32"/>
      <c r="F1089" s="43">
        <v>0</v>
      </c>
    </row>
    <row r="1090" spans="1:6">
      <c r="A1090" s="44" t="s">
        <v>964</v>
      </c>
      <c r="B1090" s="15">
        <v>130</v>
      </c>
      <c r="C1090" s="50">
        <v>142.0266</v>
      </c>
      <c r="D1090" s="46">
        <f>C1090/B1090</f>
        <v>1.0925123076923078</v>
      </c>
      <c r="E1090" s="32">
        <f>C1090/F1090</f>
        <v>1.0678691729323309</v>
      </c>
      <c r="F1090" s="43">
        <v>133</v>
      </c>
    </row>
    <row r="1091" spans="1:6">
      <c r="A1091" s="47" t="s">
        <v>119</v>
      </c>
      <c r="B1091" s="15"/>
      <c r="C1091" s="50"/>
      <c r="D1091" s="46"/>
      <c r="E1091" s="32"/>
      <c r="F1091" s="43">
        <v>0</v>
      </c>
    </row>
    <row r="1092" spans="1:6">
      <c r="A1092" s="47" t="s">
        <v>120</v>
      </c>
      <c r="B1092" s="15"/>
      <c r="C1092" s="50"/>
      <c r="D1092" s="46"/>
      <c r="E1092" s="32"/>
      <c r="F1092" s="43">
        <v>0</v>
      </c>
    </row>
    <row r="1093" spans="1:6">
      <c r="A1093" s="47" t="s">
        <v>121</v>
      </c>
      <c r="B1093" s="15"/>
      <c r="C1093" s="50"/>
      <c r="D1093" s="46"/>
      <c r="E1093" s="32"/>
      <c r="F1093" s="43">
        <v>0</v>
      </c>
    </row>
    <row r="1094" spans="1:6">
      <c r="A1094" s="47" t="s">
        <v>965</v>
      </c>
      <c r="B1094" s="15"/>
      <c r="C1094" s="50"/>
      <c r="D1094" s="46"/>
      <c r="E1094" s="32"/>
      <c r="F1094" s="43">
        <v>0</v>
      </c>
    </row>
    <row r="1095" spans="1:6">
      <c r="A1095" s="47" t="s">
        <v>966</v>
      </c>
      <c r="B1095" s="15"/>
      <c r="C1095" s="50"/>
      <c r="D1095" s="46"/>
      <c r="E1095" s="32"/>
      <c r="F1095" s="43">
        <v>0</v>
      </c>
    </row>
    <row r="1096" spans="1:6">
      <c r="A1096" s="47" t="s">
        <v>967</v>
      </c>
      <c r="B1096" s="15"/>
      <c r="C1096" s="50"/>
      <c r="D1096" s="46"/>
      <c r="E1096" s="32"/>
      <c r="F1096" s="43">
        <v>0</v>
      </c>
    </row>
    <row r="1097" spans="1:6">
      <c r="A1097" s="47" t="s">
        <v>968</v>
      </c>
      <c r="B1097" s="15"/>
      <c r="C1097" s="50"/>
      <c r="D1097" s="46"/>
      <c r="E1097" s="32"/>
      <c r="F1097" s="43">
        <v>0</v>
      </c>
    </row>
    <row r="1098" spans="1:6">
      <c r="A1098" s="47" t="s">
        <v>969</v>
      </c>
      <c r="B1098" s="15"/>
      <c r="C1098" s="50"/>
      <c r="D1098" s="46"/>
      <c r="E1098" s="32"/>
      <c r="F1098" s="43">
        <v>0</v>
      </c>
    </row>
    <row r="1099" spans="1:6">
      <c r="A1099" s="47" t="s">
        <v>970</v>
      </c>
      <c r="B1099" s="15"/>
      <c r="C1099" s="50"/>
      <c r="D1099" s="46"/>
      <c r="E1099" s="32"/>
      <c r="F1099" s="43">
        <v>0</v>
      </c>
    </row>
    <row r="1100" spans="1:6">
      <c r="A1100" s="47" t="s">
        <v>971</v>
      </c>
      <c r="B1100" s="15"/>
      <c r="C1100" s="50"/>
      <c r="D1100" s="46"/>
      <c r="E1100" s="32"/>
      <c r="F1100" s="43">
        <v>0</v>
      </c>
    </row>
    <row r="1101" spans="1:6">
      <c r="A1101" s="47" t="s">
        <v>972</v>
      </c>
      <c r="B1101" s="15"/>
      <c r="C1101" s="50"/>
      <c r="D1101" s="46"/>
      <c r="E1101" s="32"/>
      <c r="F1101" s="43">
        <v>0</v>
      </c>
    </row>
    <row r="1102" spans="1:6">
      <c r="A1102" s="47" t="s">
        <v>973</v>
      </c>
      <c r="B1102" s="15"/>
      <c r="C1102" s="50"/>
      <c r="D1102" s="46"/>
      <c r="E1102" s="32"/>
      <c r="F1102" s="43">
        <v>0</v>
      </c>
    </row>
    <row r="1103" spans="1:6">
      <c r="A1103" s="47" t="s">
        <v>974</v>
      </c>
      <c r="B1103" s="15"/>
      <c r="C1103" s="50"/>
      <c r="D1103" s="46"/>
      <c r="E1103" s="32"/>
      <c r="F1103" s="43">
        <v>0</v>
      </c>
    </row>
    <row r="1104" spans="1:6">
      <c r="A1104" s="47" t="s">
        <v>975</v>
      </c>
      <c r="B1104" s="15"/>
      <c r="C1104" s="50"/>
      <c r="D1104" s="46"/>
      <c r="E1104" s="32"/>
      <c r="F1104" s="43">
        <v>0</v>
      </c>
    </row>
    <row r="1105" spans="1:6">
      <c r="A1105" s="47" t="s">
        <v>976</v>
      </c>
      <c r="B1105" s="15">
        <v>130</v>
      </c>
      <c r="C1105" s="50">
        <v>142.0266</v>
      </c>
      <c r="D1105" s="46">
        <f>C1105/B1105</f>
        <v>1.0925123076923078</v>
      </c>
      <c r="E1105" s="32">
        <f>C1105/F1105</f>
        <v>1.0678691729323309</v>
      </c>
      <c r="F1105" s="43">
        <v>133</v>
      </c>
    </row>
    <row r="1106" spans="1:6">
      <c r="A1106" s="44" t="s">
        <v>977</v>
      </c>
      <c r="B1106" s="15"/>
      <c r="C1106" s="50">
        <v>0</v>
      </c>
      <c r="D1106" s="46"/>
      <c r="E1106" s="32"/>
      <c r="F1106" s="43">
        <v>0</v>
      </c>
    </row>
    <row r="1107" spans="1:6">
      <c r="A1107" s="47" t="s">
        <v>119</v>
      </c>
      <c r="B1107" s="15"/>
      <c r="C1107" s="50"/>
      <c r="D1107" s="46"/>
      <c r="E1107" s="32"/>
      <c r="F1107" s="43">
        <v>0</v>
      </c>
    </row>
    <row r="1108" spans="1:6">
      <c r="A1108" s="47" t="s">
        <v>120</v>
      </c>
      <c r="B1108" s="15"/>
      <c r="C1108" s="50"/>
      <c r="D1108" s="46"/>
      <c r="E1108" s="32"/>
      <c r="F1108" s="43">
        <v>0</v>
      </c>
    </row>
    <row r="1109" spans="1:6">
      <c r="A1109" s="47" t="s">
        <v>121</v>
      </c>
      <c r="B1109" s="15"/>
      <c r="C1109" s="50"/>
      <c r="D1109" s="46"/>
      <c r="E1109" s="32"/>
      <c r="F1109" s="43">
        <v>0</v>
      </c>
    </row>
    <row r="1110" spans="1:6">
      <c r="A1110" s="47" t="s">
        <v>978</v>
      </c>
      <c r="B1110" s="15"/>
      <c r="C1110" s="50"/>
      <c r="D1110" s="46"/>
      <c r="E1110" s="32"/>
      <c r="F1110" s="43">
        <v>0</v>
      </c>
    </row>
    <row r="1111" spans="1:6">
      <c r="A1111" s="44" t="s">
        <v>979</v>
      </c>
      <c r="B1111" s="15"/>
      <c r="C1111" s="50">
        <v>-30</v>
      </c>
      <c r="D1111" s="46"/>
      <c r="E1111" s="32">
        <f>C1111/F1111</f>
        <v>-0.1875</v>
      </c>
      <c r="F1111" s="43">
        <v>160</v>
      </c>
    </row>
    <row r="1112" spans="1:6">
      <c r="A1112" s="47" t="s">
        <v>119</v>
      </c>
      <c r="B1112" s="15"/>
      <c r="C1112" s="50"/>
      <c r="D1112" s="46"/>
      <c r="E1112" s="32"/>
      <c r="F1112" s="43">
        <v>0</v>
      </c>
    </row>
    <row r="1113" spans="1:6">
      <c r="A1113" s="47" t="s">
        <v>120</v>
      </c>
      <c r="B1113" s="15"/>
      <c r="C1113" s="50"/>
      <c r="D1113" s="46"/>
      <c r="E1113" s="32"/>
      <c r="F1113" s="43">
        <v>0</v>
      </c>
    </row>
    <row r="1114" spans="1:6">
      <c r="A1114" s="47" t="s">
        <v>121</v>
      </c>
      <c r="B1114" s="15"/>
      <c r="C1114" s="50"/>
      <c r="D1114" s="46"/>
      <c r="E1114" s="32"/>
      <c r="F1114" s="43">
        <v>0</v>
      </c>
    </row>
    <row r="1115" spans="1:6">
      <c r="A1115" s="47" t="s">
        <v>980</v>
      </c>
      <c r="B1115" s="15"/>
      <c r="C1115" s="50"/>
      <c r="D1115" s="46"/>
      <c r="E1115" s="32"/>
      <c r="F1115" s="43">
        <v>0</v>
      </c>
    </row>
    <row r="1116" spans="1:6">
      <c r="A1116" s="47" t="s">
        <v>981</v>
      </c>
      <c r="B1116" s="15"/>
      <c r="C1116" s="50"/>
      <c r="D1116" s="46"/>
      <c r="E1116" s="32"/>
      <c r="F1116" s="43">
        <v>0</v>
      </c>
    </row>
    <row r="1117" spans="1:6">
      <c r="A1117" s="47" t="s">
        <v>982</v>
      </c>
      <c r="B1117" s="15"/>
      <c r="C1117" s="50"/>
      <c r="D1117" s="46"/>
      <c r="E1117" s="32"/>
      <c r="F1117" s="43">
        <v>0</v>
      </c>
    </row>
    <row r="1118" spans="1:6">
      <c r="A1118" s="47" t="s">
        <v>983</v>
      </c>
      <c r="B1118" s="15"/>
      <c r="C1118" s="50"/>
      <c r="D1118" s="46"/>
      <c r="E1118" s="32"/>
      <c r="F1118" s="43">
        <v>0</v>
      </c>
    </row>
    <row r="1119" spans="1:6">
      <c r="A1119" s="47" t="s">
        <v>984</v>
      </c>
      <c r="B1119" s="15"/>
      <c r="C1119" s="50"/>
      <c r="D1119" s="46"/>
      <c r="E1119" s="32"/>
      <c r="F1119" s="43">
        <v>0</v>
      </c>
    </row>
    <row r="1120" spans="1:6">
      <c r="A1120" s="47" t="s">
        <v>985</v>
      </c>
      <c r="B1120" s="15"/>
      <c r="C1120" s="50">
        <v>-30</v>
      </c>
      <c r="D1120" s="46"/>
      <c r="E1120" s="32">
        <f>C1120/F1120</f>
        <v>-0.1875</v>
      </c>
      <c r="F1120" s="43">
        <v>160</v>
      </c>
    </row>
    <row r="1121" spans="1:6">
      <c r="A1121" s="47" t="s">
        <v>986</v>
      </c>
      <c r="B1121" s="15"/>
      <c r="C1121" s="50"/>
      <c r="D1121" s="46"/>
      <c r="E1121" s="32"/>
      <c r="F1121" s="43">
        <v>0</v>
      </c>
    </row>
    <row r="1122" spans="1:6">
      <c r="A1122" s="47" t="s">
        <v>931</v>
      </c>
      <c r="B1122" s="15"/>
      <c r="C1122" s="50"/>
      <c r="D1122" s="46"/>
      <c r="E1122" s="32"/>
      <c r="F1122" s="43">
        <v>0</v>
      </c>
    </row>
    <row r="1123" spans="1:6">
      <c r="A1123" s="47" t="s">
        <v>987</v>
      </c>
      <c r="B1123" s="15"/>
      <c r="C1123" s="50"/>
      <c r="D1123" s="46"/>
      <c r="E1123" s="32"/>
      <c r="F1123" s="43">
        <v>0</v>
      </c>
    </row>
    <row r="1124" spans="1:6">
      <c r="A1124" s="47" t="s">
        <v>988</v>
      </c>
      <c r="B1124" s="15"/>
      <c r="C1124" s="50"/>
      <c r="D1124" s="46"/>
      <c r="E1124" s="32"/>
      <c r="F1124" s="43">
        <v>0</v>
      </c>
    </row>
    <row r="1125" spans="1:6">
      <c r="A1125" s="44" t="s">
        <v>989</v>
      </c>
      <c r="B1125" s="15">
        <v>242</v>
      </c>
      <c r="C1125" s="50">
        <v>382.38350000000003</v>
      </c>
      <c r="D1125" s="46">
        <f>C1125/B1125</f>
        <v>1.5800971074380166</v>
      </c>
      <c r="E1125" s="32">
        <f>C1125/F1125</f>
        <v>0.98299100257069416</v>
      </c>
      <c r="F1125" s="43">
        <v>389</v>
      </c>
    </row>
    <row r="1126" spans="1:6">
      <c r="A1126" s="47" t="s">
        <v>119</v>
      </c>
      <c r="B1126" s="15">
        <v>176</v>
      </c>
      <c r="C1126" s="50">
        <v>238.1935</v>
      </c>
      <c r="D1126" s="46">
        <f>C1126/B1126</f>
        <v>1.3533721590909091</v>
      </c>
      <c r="E1126" s="32">
        <f>C1126/F1126</f>
        <v>1.1396818181818182</v>
      </c>
      <c r="F1126" s="43">
        <v>209</v>
      </c>
    </row>
    <row r="1127" spans="1:6">
      <c r="A1127" s="47" t="s">
        <v>120</v>
      </c>
      <c r="B1127" s="15"/>
      <c r="C1127" s="50"/>
      <c r="D1127" s="46"/>
      <c r="E1127" s="32"/>
      <c r="F1127" s="43">
        <v>0</v>
      </c>
    </row>
    <row r="1128" spans="1:6">
      <c r="A1128" s="47" t="s">
        <v>121</v>
      </c>
      <c r="B1128" s="15"/>
      <c r="C1128" s="50"/>
      <c r="D1128" s="46"/>
      <c r="E1128" s="32"/>
      <c r="F1128" s="43">
        <v>0</v>
      </c>
    </row>
    <row r="1129" spans="1:6">
      <c r="A1129" s="47" t="s">
        <v>990</v>
      </c>
      <c r="B1129" s="15"/>
      <c r="C1129" s="50"/>
      <c r="D1129" s="46"/>
      <c r="E1129" s="32"/>
      <c r="F1129" s="43">
        <v>0</v>
      </c>
    </row>
    <row r="1130" spans="1:6">
      <c r="A1130" s="47" t="s">
        <v>991</v>
      </c>
      <c r="B1130" s="15">
        <v>66</v>
      </c>
      <c r="C1130" s="50">
        <v>29.6</v>
      </c>
      <c r="D1130" s="46">
        <f>C1130/B1130</f>
        <v>0.44848484848484849</v>
      </c>
      <c r="E1130" s="32">
        <f>C1130/F1130</f>
        <v>0.43529411764705883</v>
      </c>
      <c r="F1130" s="43">
        <v>68</v>
      </c>
    </row>
    <row r="1131" spans="1:6">
      <c r="A1131" s="47" t="s">
        <v>992</v>
      </c>
      <c r="B1131" s="15"/>
      <c r="C1131" s="50">
        <v>50</v>
      </c>
      <c r="D1131" s="46"/>
      <c r="E1131" s="32"/>
      <c r="F1131" s="43">
        <v>0</v>
      </c>
    </row>
    <row r="1132" spans="1:6">
      <c r="A1132" s="47" t="s">
        <v>993</v>
      </c>
      <c r="B1132" s="15"/>
      <c r="C1132" s="50"/>
      <c r="D1132" s="46"/>
      <c r="E1132" s="32"/>
      <c r="F1132" s="43">
        <v>0</v>
      </c>
    </row>
    <row r="1133" spans="1:6">
      <c r="A1133" s="47" t="s">
        <v>994</v>
      </c>
      <c r="B1133" s="15"/>
      <c r="C1133" s="50">
        <v>64.59</v>
      </c>
      <c r="D1133" s="46"/>
      <c r="E1133" s="32">
        <f>C1133/F1133</f>
        <v>0.57159292035398235</v>
      </c>
      <c r="F1133" s="43">
        <v>113</v>
      </c>
    </row>
    <row r="1134" spans="1:6">
      <c r="A1134" s="44" t="s">
        <v>995</v>
      </c>
      <c r="B1134" s="15"/>
      <c r="C1134" s="50">
        <v>0</v>
      </c>
      <c r="D1134" s="46"/>
      <c r="E1134" s="32"/>
      <c r="F1134" s="43">
        <v>0</v>
      </c>
    </row>
    <row r="1135" spans="1:6">
      <c r="A1135" s="47" t="s">
        <v>119</v>
      </c>
      <c r="B1135" s="15"/>
      <c r="C1135" s="50"/>
      <c r="D1135" s="46"/>
      <c r="E1135" s="32"/>
      <c r="F1135" s="43">
        <v>0</v>
      </c>
    </row>
    <row r="1136" spans="1:6">
      <c r="A1136" s="47" t="s">
        <v>120</v>
      </c>
      <c r="B1136" s="15"/>
      <c r="C1136" s="50"/>
      <c r="D1136" s="46"/>
      <c r="E1136" s="32"/>
      <c r="F1136" s="43">
        <v>0</v>
      </c>
    </row>
    <row r="1137" spans="1:6">
      <c r="A1137" s="47" t="s">
        <v>121</v>
      </c>
      <c r="B1137" s="15"/>
      <c r="C1137" s="50"/>
      <c r="D1137" s="46"/>
      <c r="E1137" s="32"/>
      <c r="F1137" s="43">
        <v>0</v>
      </c>
    </row>
    <row r="1138" spans="1:6">
      <c r="A1138" s="47" t="s">
        <v>996</v>
      </c>
      <c r="B1138" s="15"/>
      <c r="C1138" s="50"/>
      <c r="D1138" s="46"/>
      <c r="E1138" s="32"/>
      <c r="F1138" s="43">
        <v>0</v>
      </c>
    </row>
    <row r="1139" spans="1:6">
      <c r="A1139" s="47" t="s">
        <v>997</v>
      </c>
      <c r="B1139" s="15"/>
      <c r="C1139" s="50"/>
      <c r="D1139" s="46"/>
      <c r="E1139" s="32"/>
      <c r="F1139" s="43">
        <v>0</v>
      </c>
    </row>
    <row r="1140" spans="1:6">
      <c r="A1140" s="47" t="s">
        <v>998</v>
      </c>
      <c r="B1140" s="15"/>
      <c r="C1140" s="50"/>
      <c r="D1140" s="46"/>
      <c r="E1140" s="32"/>
      <c r="F1140" s="43">
        <v>0</v>
      </c>
    </row>
    <row r="1141" spans="1:6">
      <c r="A1141" s="44" t="s">
        <v>999</v>
      </c>
      <c r="B1141" s="15">
        <v>2000</v>
      </c>
      <c r="C1141" s="50">
        <v>2465.9140000000002</v>
      </c>
      <c r="D1141" s="46">
        <f>C1141/B1141</f>
        <v>1.2329570000000001</v>
      </c>
      <c r="E1141" s="32">
        <f>C1141/F1141</f>
        <v>1.3783756288429292</v>
      </c>
      <c r="F1141" s="43">
        <v>1789</v>
      </c>
    </row>
    <row r="1142" spans="1:6">
      <c r="A1142" s="47" t="s">
        <v>119</v>
      </c>
      <c r="B1142" s="15"/>
      <c r="C1142" s="50"/>
      <c r="D1142" s="46"/>
      <c r="E1142" s="32"/>
      <c r="F1142" s="43">
        <v>0</v>
      </c>
    </row>
    <row r="1143" spans="1:6">
      <c r="A1143" s="47" t="s">
        <v>120</v>
      </c>
      <c r="B1143" s="15"/>
      <c r="C1143" s="50"/>
      <c r="D1143" s="46"/>
      <c r="E1143" s="32"/>
      <c r="F1143" s="43">
        <v>0</v>
      </c>
    </row>
    <row r="1144" spans="1:6">
      <c r="A1144" s="47" t="s">
        <v>121</v>
      </c>
      <c r="B1144" s="15"/>
      <c r="C1144" s="50"/>
      <c r="D1144" s="46"/>
      <c r="E1144" s="32"/>
      <c r="F1144" s="43">
        <v>0</v>
      </c>
    </row>
    <row r="1145" spans="1:6">
      <c r="A1145" s="47" t="s">
        <v>1000</v>
      </c>
      <c r="B1145" s="15"/>
      <c r="C1145" s="50"/>
      <c r="D1145" s="46"/>
      <c r="E1145" s="32"/>
      <c r="F1145" s="43">
        <v>0</v>
      </c>
    </row>
    <row r="1146" spans="1:6">
      <c r="A1146" s="47" t="s">
        <v>1001</v>
      </c>
      <c r="B1146" s="15"/>
      <c r="C1146" s="50">
        <v>1052.7239999999999</v>
      </c>
      <c r="D1146" s="46"/>
      <c r="E1146" s="32">
        <f>C1146/F1146</f>
        <v>1.796457337883959</v>
      </c>
      <c r="F1146" s="43">
        <v>586</v>
      </c>
    </row>
    <row r="1147" spans="1:6">
      <c r="A1147" s="47" t="s">
        <v>1002</v>
      </c>
      <c r="B1147" s="15">
        <v>2000</v>
      </c>
      <c r="C1147" s="50">
        <v>1413.19</v>
      </c>
      <c r="D1147" s="46">
        <f>C1147/B1147</f>
        <v>0.70659499999999997</v>
      </c>
      <c r="E1147" s="32">
        <f>C1147/F1147</f>
        <v>1.1747215295095594</v>
      </c>
      <c r="F1147" s="43">
        <v>1203</v>
      </c>
    </row>
    <row r="1148" spans="1:6">
      <c r="A1148" s="44" t="s">
        <v>1003</v>
      </c>
      <c r="B1148" s="15"/>
      <c r="C1148" s="50">
        <v>375.58179999999999</v>
      </c>
      <c r="D1148" s="46"/>
      <c r="E1148" s="32">
        <f>C1148/F1148</f>
        <v>0.8440040449438202</v>
      </c>
      <c r="F1148" s="43">
        <v>445</v>
      </c>
    </row>
    <row r="1149" spans="1:6">
      <c r="A1149" s="47" t="s">
        <v>1004</v>
      </c>
      <c r="B1149" s="15"/>
      <c r="C1149" s="50"/>
      <c r="D1149" s="46"/>
      <c r="E1149" s="32"/>
      <c r="F1149" s="43">
        <v>0</v>
      </c>
    </row>
    <row r="1150" spans="1:6">
      <c r="A1150" s="47" t="s">
        <v>1005</v>
      </c>
      <c r="B1150" s="15"/>
      <c r="C1150" s="50"/>
      <c r="D1150" s="46"/>
      <c r="E1150" s="32"/>
      <c r="F1150" s="43">
        <v>0</v>
      </c>
    </row>
    <row r="1151" spans="1:6">
      <c r="A1151" s="47" t="s">
        <v>1006</v>
      </c>
      <c r="B1151" s="15"/>
      <c r="C1151" s="50"/>
      <c r="D1151" s="46"/>
      <c r="E1151" s="32"/>
      <c r="F1151" s="43">
        <v>0</v>
      </c>
    </row>
    <row r="1152" spans="1:6">
      <c r="A1152" s="47" t="s">
        <v>1007</v>
      </c>
      <c r="B1152" s="15"/>
      <c r="C1152" s="50"/>
      <c r="D1152" s="46"/>
      <c r="E1152" s="32"/>
      <c r="F1152" s="43">
        <v>0</v>
      </c>
    </row>
    <row r="1153" spans="1:6">
      <c r="A1153" s="47" t="s">
        <v>1008</v>
      </c>
      <c r="B1153" s="15"/>
      <c r="C1153" s="50"/>
      <c r="D1153" s="46"/>
      <c r="E1153" s="32"/>
      <c r="F1153" s="43">
        <v>0</v>
      </c>
    </row>
    <row r="1154" spans="1:6">
      <c r="A1154" s="47" t="s">
        <v>1009</v>
      </c>
      <c r="B1154" s="15"/>
      <c r="C1154" s="50">
        <v>375.58179999999999</v>
      </c>
      <c r="D1154" s="46"/>
      <c r="E1154" s="32">
        <f>C1154/F1154</f>
        <v>0.8440040449438202</v>
      </c>
      <c r="F1154" s="43">
        <v>445</v>
      </c>
    </row>
    <row r="1155" spans="1:6">
      <c r="A1155" s="44" t="s">
        <v>1010</v>
      </c>
      <c r="B1155" s="15">
        <v>3893</v>
      </c>
      <c r="C1155" s="50">
        <v>4658.1526999999996</v>
      </c>
      <c r="D1155" s="46">
        <f>C1155/B1155</f>
        <v>1.1965457744669918</v>
      </c>
      <c r="E1155" s="32">
        <f>C1155/F1155</f>
        <v>1.5353173038892549</v>
      </c>
      <c r="F1155" s="43">
        <v>3034</v>
      </c>
    </row>
    <row r="1156" spans="1:6">
      <c r="A1156" s="44" t="s">
        <v>1011</v>
      </c>
      <c r="B1156" s="15">
        <v>1339</v>
      </c>
      <c r="C1156" s="50">
        <v>1963.4845</v>
      </c>
      <c r="D1156" s="46">
        <f>C1156/B1156</f>
        <v>1.4663812546676624</v>
      </c>
      <c r="E1156" s="32">
        <f>C1156/F1156</f>
        <v>3.0347519319938177</v>
      </c>
      <c r="F1156" s="43">
        <v>647</v>
      </c>
    </row>
    <row r="1157" spans="1:6">
      <c r="A1157" s="47" t="s">
        <v>119</v>
      </c>
      <c r="B1157" s="15"/>
      <c r="C1157" s="50"/>
      <c r="D1157" s="46"/>
      <c r="E1157" s="32"/>
      <c r="F1157" s="43">
        <v>0</v>
      </c>
    </row>
    <row r="1158" spans="1:6">
      <c r="A1158" s="47" t="s">
        <v>120</v>
      </c>
      <c r="B1158" s="15"/>
      <c r="C1158" s="50"/>
      <c r="D1158" s="46"/>
      <c r="E1158" s="32"/>
      <c r="F1158" s="43">
        <v>0</v>
      </c>
    </row>
    <row r="1159" spans="1:6">
      <c r="A1159" s="47" t="s">
        <v>121</v>
      </c>
      <c r="B1159" s="15"/>
      <c r="C1159" s="50"/>
      <c r="D1159" s="46"/>
      <c r="E1159" s="32"/>
      <c r="F1159" s="43">
        <v>0</v>
      </c>
    </row>
    <row r="1160" spans="1:6">
      <c r="A1160" s="47" t="s">
        <v>1012</v>
      </c>
      <c r="B1160" s="15"/>
      <c r="C1160" s="50"/>
      <c r="D1160" s="46"/>
      <c r="E1160" s="32"/>
      <c r="F1160" s="43">
        <v>0</v>
      </c>
    </row>
    <row r="1161" spans="1:6">
      <c r="A1161" s="47" t="s">
        <v>1013</v>
      </c>
      <c r="B1161" s="15"/>
      <c r="C1161" s="50"/>
      <c r="D1161" s="46"/>
      <c r="E1161" s="32"/>
      <c r="F1161" s="43">
        <v>0</v>
      </c>
    </row>
    <row r="1162" spans="1:6">
      <c r="A1162" s="47" t="s">
        <v>1014</v>
      </c>
      <c r="B1162" s="15"/>
      <c r="C1162" s="50"/>
      <c r="D1162" s="46"/>
      <c r="E1162" s="32"/>
      <c r="F1162" s="43">
        <v>0</v>
      </c>
    </row>
    <row r="1163" spans="1:6">
      <c r="A1163" s="47" t="s">
        <v>1015</v>
      </c>
      <c r="B1163" s="15"/>
      <c r="C1163" s="50"/>
      <c r="D1163" s="46"/>
      <c r="E1163" s="32"/>
      <c r="F1163" s="43">
        <v>0</v>
      </c>
    </row>
    <row r="1164" spans="1:6">
      <c r="A1164" s="47" t="s">
        <v>128</v>
      </c>
      <c r="B1164" s="15">
        <v>159</v>
      </c>
      <c r="C1164" s="50">
        <v>234.3117</v>
      </c>
      <c r="D1164" s="46">
        <f>C1164/B1164</f>
        <v>1.4736584905660377</v>
      </c>
      <c r="E1164" s="32">
        <f>C1164/F1164</f>
        <v>1.009964224137931</v>
      </c>
      <c r="F1164" s="43">
        <v>232</v>
      </c>
    </row>
    <row r="1165" spans="1:6">
      <c r="A1165" s="47" t="s">
        <v>1016</v>
      </c>
      <c r="B1165" s="15">
        <v>1180</v>
      </c>
      <c r="C1165" s="50">
        <v>1729.1728000000001</v>
      </c>
      <c r="D1165" s="46">
        <f>C1165/B1165</f>
        <v>1.4654006779661017</v>
      </c>
      <c r="E1165" s="32">
        <f>C1165/F1165</f>
        <v>4.1666814457831327</v>
      </c>
      <c r="F1165" s="43">
        <v>415</v>
      </c>
    </row>
    <row r="1166" spans="1:6">
      <c r="A1166" s="44" t="s">
        <v>1017</v>
      </c>
      <c r="B1166" s="15">
        <v>944</v>
      </c>
      <c r="C1166" s="50">
        <v>454.12970000000001</v>
      </c>
      <c r="D1166" s="46">
        <f>C1166/B1166</f>
        <v>0.48106959745762712</v>
      </c>
      <c r="E1166" s="32">
        <f>C1166/F1166</f>
        <v>0.32093971731448762</v>
      </c>
      <c r="F1166" s="43">
        <v>1415</v>
      </c>
    </row>
    <row r="1167" spans="1:6">
      <c r="A1167" s="47" t="s">
        <v>119</v>
      </c>
      <c r="B1167" s="15">
        <v>83</v>
      </c>
      <c r="C1167" s="50">
        <v>107.0997</v>
      </c>
      <c r="D1167" s="46">
        <f>C1167/B1167</f>
        <v>1.2903578313253012</v>
      </c>
      <c r="E1167" s="32">
        <f>C1167/F1167</f>
        <v>0.90762457627118642</v>
      </c>
      <c r="F1167" s="43">
        <v>118</v>
      </c>
    </row>
    <row r="1168" spans="1:6">
      <c r="A1168" s="47" t="s">
        <v>120</v>
      </c>
      <c r="B1168" s="15">
        <v>11</v>
      </c>
      <c r="C1168" s="50">
        <v>11.03</v>
      </c>
      <c r="D1168" s="46">
        <f>C1168/B1168</f>
        <v>1.0027272727272727</v>
      </c>
      <c r="E1168" s="32"/>
      <c r="F1168" s="43">
        <v>0</v>
      </c>
    </row>
    <row r="1169" spans="1:6">
      <c r="A1169" s="47" t="s">
        <v>121</v>
      </c>
      <c r="B1169" s="15"/>
      <c r="C1169" s="50"/>
      <c r="D1169" s="46"/>
      <c r="E1169" s="32"/>
      <c r="F1169" s="43">
        <v>0</v>
      </c>
    </row>
    <row r="1170" spans="1:6">
      <c r="A1170" s="47" t="s">
        <v>1018</v>
      </c>
      <c r="B1170" s="15">
        <v>50</v>
      </c>
      <c r="C1170" s="50">
        <v>56</v>
      </c>
      <c r="D1170" s="46">
        <f>C1170/B1170</f>
        <v>1.1200000000000001</v>
      </c>
      <c r="E1170" s="32">
        <f>C1170/F1170</f>
        <v>1.0566037735849056</v>
      </c>
      <c r="F1170" s="43">
        <v>53</v>
      </c>
    </row>
    <row r="1171" spans="1:6">
      <c r="A1171" s="47" t="s">
        <v>1019</v>
      </c>
      <c r="B1171" s="15"/>
      <c r="C1171" s="50"/>
      <c r="D1171" s="46"/>
      <c r="E1171" s="32"/>
      <c r="F1171" s="43">
        <v>0</v>
      </c>
    </row>
    <row r="1172" spans="1:6">
      <c r="A1172" s="47" t="s">
        <v>1020</v>
      </c>
      <c r="B1172" s="15">
        <v>800</v>
      </c>
      <c r="C1172" s="50">
        <v>280</v>
      </c>
      <c r="D1172" s="46">
        <f>C1172/B1172</f>
        <v>0.35</v>
      </c>
      <c r="E1172" s="32">
        <f>C1172/F1172</f>
        <v>0.22508038585209003</v>
      </c>
      <c r="F1172" s="43">
        <v>1244</v>
      </c>
    </row>
    <row r="1173" spans="1:6">
      <c r="A1173" s="44" t="s">
        <v>1021</v>
      </c>
      <c r="B1173" s="15">
        <v>1610</v>
      </c>
      <c r="C1173" s="50">
        <v>1620.5385000000001</v>
      </c>
      <c r="D1173" s="46">
        <f>C1173/B1173</f>
        <v>1.0065456521739131</v>
      </c>
      <c r="E1173" s="32">
        <f>C1173/F1173</f>
        <v>1.6689376930998971</v>
      </c>
      <c r="F1173" s="43">
        <v>971</v>
      </c>
    </row>
    <row r="1174" spans="1:6">
      <c r="A1174" s="47" t="s">
        <v>119</v>
      </c>
      <c r="B1174" s="15"/>
      <c r="C1174" s="50"/>
      <c r="D1174" s="46"/>
      <c r="E1174" s="32"/>
      <c r="F1174" s="43">
        <v>0</v>
      </c>
    </row>
    <row r="1175" spans="1:6">
      <c r="A1175" s="47" t="s">
        <v>120</v>
      </c>
      <c r="B1175" s="15"/>
      <c r="C1175" s="50"/>
      <c r="D1175" s="46"/>
      <c r="E1175" s="32"/>
      <c r="F1175" s="43">
        <v>0</v>
      </c>
    </row>
    <row r="1176" spans="1:6">
      <c r="A1176" s="47" t="s">
        <v>121</v>
      </c>
      <c r="B1176" s="15"/>
      <c r="C1176" s="50"/>
      <c r="D1176" s="46"/>
      <c r="E1176" s="32"/>
      <c r="F1176" s="43">
        <v>0</v>
      </c>
    </row>
    <row r="1177" spans="1:6">
      <c r="A1177" s="47" t="s">
        <v>1022</v>
      </c>
      <c r="B1177" s="15"/>
      <c r="C1177" s="50"/>
      <c r="D1177" s="46"/>
      <c r="E1177" s="32"/>
      <c r="F1177" s="43">
        <v>0</v>
      </c>
    </row>
    <row r="1178" spans="1:6">
      <c r="A1178" s="47" t="s">
        <v>1023</v>
      </c>
      <c r="B1178" s="15">
        <v>1610</v>
      </c>
      <c r="C1178" s="50">
        <v>1620.5385000000001</v>
      </c>
      <c r="D1178" s="46">
        <f>C1178/B1178</f>
        <v>1.0065456521739131</v>
      </c>
      <c r="E1178" s="32">
        <f>C1178/F1178</f>
        <v>1.6689376930998971</v>
      </c>
      <c r="F1178" s="43">
        <v>971</v>
      </c>
    </row>
    <row r="1179" spans="1:6">
      <c r="A1179" s="44" t="s">
        <v>1024</v>
      </c>
      <c r="B1179" s="15"/>
      <c r="C1179" s="50">
        <v>620</v>
      </c>
      <c r="D1179" s="46"/>
      <c r="E1179" s="32"/>
      <c r="F1179" s="43">
        <v>0</v>
      </c>
    </row>
    <row r="1180" spans="1:6">
      <c r="A1180" s="47" t="s">
        <v>1025</v>
      </c>
      <c r="B1180" s="15"/>
      <c r="C1180" s="50">
        <v>620</v>
      </c>
      <c r="D1180" s="46"/>
      <c r="E1180" s="32"/>
      <c r="F1180" s="43">
        <v>0</v>
      </c>
    </row>
    <row r="1181" spans="1:6">
      <c r="A1181" s="47" t="s">
        <v>1026</v>
      </c>
      <c r="B1181" s="15"/>
      <c r="C1181" s="50"/>
      <c r="D1181" s="46"/>
      <c r="E1181" s="32"/>
      <c r="F1181" s="43">
        <v>0</v>
      </c>
    </row>
    <row r="1182" spans="1:6">
      <c r="A1182" s="44" t="s">
        <v>1027</v>
      </c>
      <c r="B1182" s="15"/>
      <c r="C1182" s="50">
        <v>0</v>
      </c>
      <c r="D1182" s="46"/>
      <c r="E1182" s="32"/>
      <c r="F1182" s="43">
        <v>0</v>
      </c>
    </row>
    <row r="1183" spans="1:6">
      <c r="A1183" s="44" t="s">
        <v>1028</v>
      </c>
      <c r="B1183" s="15"/>
      <c r="C1183" s="50">
        <v>0</v>
      </c>
      <c r="D1183" s="46"/>
      <c r="E1183" s="32"/>
      <c r="F1183" s="43">
        <v>0</v>
      </c>
    </row>
    <row r="1184" spans="1:6">
      <c r="A1184" s="47" t="s">
        <v>119</v>
      </c>
      <c r="B1184" s="15"/>
      <c r="C1184" s="50"/>
      <c r="D1184" s="46"/>
      <c r="E1184" s="32"/>
      <c r="F1184" s="43">
        <v>0</v>
      </c>
    </row>
    <row r="1185" spans="1:6">
      <c r="A1185" s="47" t="s">
        <v>120</v>
      </c>
      <c r="B1185" s="15"/>
      <c r="C1185" s="50"/>
      <c r="D1185" s="46"/>
      <c r="E1185" s="32"/>
      <c r="F1185" s="43">
        <v>0</v>
      </c>
    </row>
    <row r="1186" spans="1:6">
      <c r="A1186" s="47" t="s">
        <v>121</v>
      </c>
      <c r="B1186" s="15"/>
      <c r="C1186" s="50"/>
      <c r="D1186" s="46"/>
      <c r="E1186" s="32"/>
      <c r="F1186" s="43">
        <v>0</v>
      </c>
    </row>
    <row r="1187" spans="1:6">
      <c r="A1187" s="47" t="s">
        <v>1029</v>
      </c>
      <c r="B1187" s="15"/>
      <c r="C1187" s="50"/>
      <c r="D1187" s="46"/>
      <c r="E1187" s="32"/>
      <c r="F1187" s="43">
        <v>0</v>
      </c>
    </row>
    <row r="1188" spans="1:6">
      <c r="A1188" s="47" t="s">
        <v>128</v>
      </c>
      <c r="B1188" s="15"/>
      <c r="C1188" s="50"/>
      <c r="D1188" s="46"/>
      <c r="E1188" s="32"/>
      <c r="F1188" s="43">
        <v>0</v>
      </c>
    </row>
    <row r="1189" spans="1:6">
      <c r="A1189" s="47" t="s">
        <v>1030</v>
      </c>
      <c r="B1189" s="15"/>
      <c r="C1189" s="50"/>
      <c r="D1189" s="46"/>
      <c r="E1189" s="32"/>
      <c r="F1189" s="43">
        <v>0</v>
      </c>
    </row>
    <row r="1190" spans="1:6">
      <c r="A1190" s="44" t="s">
        <v>1031</v>
      </c>
      <c r="B1190" s="15"/>
      <c r="C1190" s="50">
        <v>0</v>
      </c>
      <c r="D1190" s="46"/>
      <c r="E1190" s="32"/>
      <c r="F1190" s="43">
        <v>0</v>
      </c>
    </row>
    <row r="1191" spans="1:6">
      <c r="A1191" s="47" t="s">
        <v>1032</v>
      </c>
      <c r="B1191" s="15"/>
      <c r="C1191" s="50"/>
      <c r="D1191" s="46"/>
      <c r="E1191" s="32"/>
      <c r="F1191" s="43">
        <v>0</v>
      </c>
    </row>
    <row r="1192" spans="1:6">
      <c r="A1192" s="47" t="s">
        <v>1033</v>
      </c>
      <c r="B1192" s="15"/>
      <c r="C1192" s="50"/>
      <c r="D1192" s="46"/>
      <c r="E1192" s="32"/>
      <c r="F1192" s="43">
        <v>0</v>
      </c>
    </row>
    <row r="1193" spans="1:6">
      <c r="A1193" s="47" t="s">
        <v>1034</v>
      </c>
      <c r="B1193" s="15"/>
      <c r="C1193" s="50"/>
      <c r="D1193" s="46"/>
      <c r="E1193" s="32"/>
      <c r="F1193" s="43">
        <v>0</v>
      </c>
    </row>
    <row r="1194" spans="1:6">
      <c r="A1194" s="47" t="s">
        <v>1035</v>
      </c>
      <c r="B1194" s="15"/>
      <c r="C1194" s="50"/>
      <c r="D1194" s="46"/>
      <c r="E1194" s="32"/>
      <c r="F1194" s="43">
        <v>0</v>
      </c>
    </row>
    <row r="1195" spans="1:6">
      <c r="A1195" s="47" t="s">
        <v>1036</v>
      </c>
      <c r="B1195" s="15"/>
      <c r="C1195" s="50"/>
      <c r="D1195" s="46"/>
      <c r="E1195" s="32"/>
      <c r="F1195" s="43">
        <v>0</v>
      </c>
    </row>
    <row r="1196" spans="1:6">
      <c r="A1196" s="47" t="s">
        <v>1037</v>
      </c>
      <c r="B1196" s="15"/>
      <c r="C1196" s="50"/>
      <c r="D1196" s="46"/>
      <c r="E1196" s="32"/>
      <c r="F1196" s="43">
        <v>0</v>
      </c>
    </row>
    <row r="1197" spans="1:6">
      <c r="A1197" s="47" t="s">
        <v>1038</v>
      </c>
      <c r="B1197" s="15"/>
      <c r="C1197" s="50"/>
      <c r="D1197" s="46"/>
      <c r="E1197" s="32"/>
      <c r="F1197" s="43">
        <v>0</v>
      </c>
    </row>
    <row r="1198" spans="1:6">
      <c r="A1198" s="47" t="s">
        <v>1039</v>
      </c>
      <c r="B1198" s="15"/>
      <c r="C1198" s="50"/>
      <c r="D1198" s="46"/>
      <c r="E1198" s="32"/>
      <c r="F1198" s="43">
        <v>0</v>
      </c>
    </row>
    <row r="1199" spans="1:6">
      <c r="A1199" s="47" t="s">
        <v>1040</v>
      </c>
      <c r="B1199" s="15"/>
      <c r="C1199" s="50"/>
      <c r="D1199" s="46"/>
      <c r="E1199" s="32"/>
      <c r="F1199" s="43">
        <v>0</v>
      </c>
    </row>
    <row r="1200" spans="1:6">
      <c r="A1200" s="44" t="s">
        <v>1041</v>
      </c>
      <c r="B1200" s="15"/>
      <c r="C1200" s="50">
        <v>0</v>
      </c>
      <c r="D1200" s="46"/>
      <c r="E1200" s="32"/>
      <c r="F1200" s="43">
        <v>0</v>
      </c>
    </row>
    <row r="1201" spans="1:6">
      <c r="A1201" s="47" t="s">
        <v>1042</v>
      </c>
      <c r="B1201" s="15"/>
      <c r="C1201" s="50"/>
      <c r="D1201" s="46"/>
      <c r="E1201" s="32"/>
      <c r="F1201" s="43">
        <v>0</v>
      </c>
    </row>
    <row r="1202" spans="1:6">
      <c r="A1202" s="47" t="s">
        <v>1043</v>
      </c>
      <c r="B1202" s="15"/>
      <c r="C1202" s="50"/>
      <c r="D1202" s="46"/>
      <c r="E1202" s="32"/>
      <c r="F1202" s="43">
        <v>0</v>
      </c>
    </row>
    <row r="1203" spans="1:6">
      <c r="A1203" s="47" t="s">
        <v>1044</v>
      </c>
      <c r="B1203" s="15"/>
      <c r="C1203" s="50"/>
      <c r="D1203" s="46"/>
      <c r="E1203" s="32"/>
      <c r="F1203" s="43">
        <v>0</v>
      </c>
    </row>
    <row r="1204" spans="1:6">
      <c r="A1204" s="47" t="s">
        <v>1045</v>
      </c>
      <c r="B1204" s="15"/>
      <c r="C1204" s="50"/>
      <c r="D1204" s="46"/>
      <c r="E1204" s="32"/>
      <c r="F1204" s="43">
        <v>0</v>
      </c>
    </row>
    <row r="1205" spans="1:6">
      <c r="A1205" s="47" t="s">
        <v>1046</v>
      </c>
      <c r="B1205" s="15"/>
      <c r="C1205" s="50"/>
      <c r="D1205" s="46"/>
      <c r="E1205" s="32"/>
      <c r="F1205" s="43">
        <v>0</v>
      </c>
    </row>
    <row r="1206" spans="1:6">
      <c r="A1206" s="44" t="s">
        <v>1047</v>
      </c>
      <c r="B1206" s="15"/>
      <c r="C1206" s="50">
        <v>0</v>
      </c>
      <c r="D1206" s="46"/>
      <c r="E1206" s="32"/>
      <c r="F1206" s="43">
        <v>0</v>
      </c>
    </row>
    <row r="1207" spans="1:6">
      <c r="A1207" s="47" t="s">
        <v>1048</v>
      </c>
      <c r="B1207" s="15"/>
      <c r="C1207" s="50"/>
      <c r="D1207" s="46"/>
      <c r="E1207" s="32"/>
      <c r="F1207" s="43">
        <v>0</v>
      </c>
    </row>
    <row r="1208" spans="1:6">
      <c r="A1208" s="47" t="s">
        <v>1049</v>
      </c>
      <c r="B1208" s="15"/>
      <c r="C1208" s="50"/>
      <c r="D1208" s="46"/>
      <c r="E1208" s="32"/>
      <c r="F1208" s="43">
        <v>0</v>
      </c>
    </row>
    <row r="1209" spans="1:6">
      <c r="A1209" s="44" t="s">
        <v>1050</v>
      </c>
      <c r="B1209" s="15"/>
      <c r="C1209" s="50">
        <v>0</v>
      </c>
      <c r="D1209" s="46"/>
      <c r="E1209" s="32"/>
      <c r="F1209" s="43">
        <v>0</v>
      </c>
    </row>
    <row r="1210" spans="1:6">
      <c r="A1210" s="47" t="s">
        <v>1051</v>
      </c>
      <c r="B1210" s="15"/>
      <c r="C1210" s="50"/>
      <c r="D1210" s="46"/>
      <c r="E1210" s="32"/>
      <c r="F1210" s="43">
        <v>0</v>
      </c>
    </row>
    <row r="1211" spans="1:6">
      <c r="A1211" s="44" t="s">
        <v>1052</v>
      </c>
      <c r="B1211" s="15"/>
      <c r="C1211" s="50">
        <v>0</v>
      </c>
      <c r="D1211" s="46"/>
      <c r="E1211" s="32"/>
      <c r="F1211" s="43">
        <v>0</v>
      </c>
    </row>
    <row r="1212" spans="1:6">
      <c r="A1212" s="44" t="s">
        <v>1053</v>
      </c>
      <c r="B1212" s="15"/>
      <c r="C1212" s="50"/>
      <c r="D1212" s="46"/>
      <c r="E1212" s="32"/>
      <c r="F1212" s="43">
        <v>0</v>
      </c>
    </row>
    <row r="1213" spans="1:6">
      <c r="A1213" s="44" t="s">
        <v>1054</v>
      </c>
      <c r="B1213" s="15"/>
      <c r="C1213" s="50"/>
      <c r="D1213" s="46"/>
      <c r="E1213" s="32"/>
      <c r="F1213" s="43">
        <v>0</v>
      </c>
    </row>
    <row r="1214" spans="1:6">
      <c r="A1214" s="44" t="s">
        <v>1055</v>
      </c>
      <c r="B1214" s="15"/>
      <c r="C1214" s="50"/>
      <c r="D1214" s="46"/>
      <c r="E1214" s="32"/>
      <c r="F1214" s="43">
        <v>0</v>
      </c>
    </row>
    <row r="1215" spans="1:6">
      <c r="A1215" s="44" t="s">
        <v>1056</v>
      </c>
      <c r="B1215" s="15"/>
      <c r="C1215" s="50"/>
      <c r="D1215" s="46"/>
      <c r="E1215" s="32"/>
      <c r="F1215" s="43">
        <v>0</v>
      </c>
    </row>
    <row r="1216" spans="1:6">
      <c r="A1216" s="44" t="s">
        <v>1057</v>
      </c>
      <c r="B1216" s="15"/>
      <c r="C1216" s="50"/>
      <c r="D1216" s="46"/>
      <c r="E1216" s="32"/>
      <c r="F1216" s="43">
        <v>0</v>
      </c>
    </row>
    <row r="1217" spans="1:6">
      <c r="A1217" s="44" t="s">
        <v>785</v>
      </c>
      <c r="B1217" s="15"/>
      <c r="C1217" s="50"/>
      <c r="D1217" s="46"/>
      <c r="E1217" s="32"/>
      <c r="F1217" s="43">
        <v>0</v>
      </c>
    </row>
    <row r="1218" spans="1:6">
      <c r="A1218" s="44" t="s">
        <v>1058</v>
      </c>
      <c r="B1218" s="15"/>
      <c r="C1218" s="50"/>
      <c r="D1218" s="46"/>
      <c r="E1218" s="32"/>
      <c r="F1218" s="43">
        <v>0</v>
      </c>
    </row>
    <row r="1219" spans="1:6">
      <c r="A1219" s="44" t="s">
        <v>1059</v>
      </c>
      <c r="B1219" s="15"/>
      <c r="C1219" s="50"/>
      <c r="D1219" s="46"/>
      <c r="E1219" s="32"/>
      <c r="F1219" s="43">
        <v>0</v>
      </c>
    </row>
    <row r="1220" spans="1:6">
      <c r="A1220" s="44" t="s">
        <v>1060</v>
      </c>
      <c r="B1220" s="15"/>
      <c r="C1220" s="50"/>
      <c r="D1220" s="46"/>
      <c r="E1220" s="32"/>
      <c r="F1220" s="43">
        <v>0</v>
      </c>
    </row>
    <row r="1221" spans="1:6">
      <c r="A1221" s="44" t="s">
        <v>1061</v>
      </c>
      <c r="B1221" s="15">
        <v>6105</v>
      </c>
      <c r="C1221" s="50">
        <v>4728.1387800000002</v>
      </c>
      <c r="D1221" s="46">
        <f>C1221/B1221</f>
        <v>0.77446990663390669</v>
      </c>
      <c r="E1221" s="32">
        <f>C1221/F1221</f>
        <v>1.5744717882117882</v>
      </c>
      <c r="F1221" s="43">
        <v>3003</v>
      </c>
    </row>
    <row r="1222" spans="1:6">
      <c r="A1222" s="44" t="s">
        <v>1062</v>
      </c>
      <c r="B1222" s="15">
        <v>5669</v>
      </c>
      <c r="C1222" s="50">
        <v>4242.4219800000001</v>
      </c>
      <c r="D1222" s="46">
        <f>C1222/B1222</f>
        <v>0.74835455635914627</v>
      </c>
      <c r="E1222" s="32">
        <f>C1222/F1222</f>
        <v>1.6437125067803178</v>
      </c>
      <c r="F1222" s="43">
        <v>2581</v>
      </c>
    </row>
    <row r="1223" spans="1:6">
      <c r="A1223" s="47" t="s">
        <v>119</v>
      </c>
      <c r="B1223" s="15">
        <v>436</v>
      </c>
      <c r="C1223" s="50">
        <v>515.99459999999999</v>
      </c>
      <c r="D1223" s="46">
        <f>C1223/B1223</f>
        <v>1.1834738532110092</v>
      </c>
      <c r="E1223" s="32">
        <f>C1223/F1223</f>
        <v>1.299734508816121</v>
      </c>
      <c r="F1223" s="43">
        <v>397</v>
      </c>
    </row>
    <row r="1224" spans="1:6">
      <c r="A1224" s="47" t="s">
        <v>120</v>
      </c>
      <c r="B1224" s="15"/>
      <c r="C1224" s="50"/>
      <c r="D1224" s="46"/>
      <c r="E1224" s="32"/>
      <c r="F1224" s="43">
        <v>0</v>
      </c>
    </row>
    <row r="1225" spans="1:6">
      <c r="A1225" s="47" t="s">
        <v>121</v>
      </c>
      <c r="B1225" s="15"/>
      <c r="C1225" s="50"/>
      <c r="D1225" s="46"/>
      <c r="E1225" s="32"/>
      <c r="F1225" s="43">
        <v>0</v>
      </c>
    </row>
    <row r="1226" spans="1:6">
      <c r="A1226" s="47" t="s">
        <v>1063</v>
      </c>
      <c r="B1226" s="15"/>
      <c r="C1226" s="50"/>
      <c r="D1226" s="46"/>
      <c r="E1226" s="32"/>
      <c r="F1226" s="43">
        <v>10</v>
      </c>
    </row>
    <row r="1227" spans="1:6">
      <c r="A1227" s="47" t="s">
        <v>1064</v>
      </c>
      <c r="B1227" s="15"/>
      <c r="C1227" s="50"/>
      <c r="D1227" s="46"/>
      <c r="E1227" s="32"/>
      <c r="F1227" s="43">
        <v>6</v>
      </c>
    </row>
    <row r="1228" spans="1:6">
      <c r="A1228" s="47" t="s">
        <v>1065</v>
      </c>
      <c r="B1228" s="15"/>
      <c r="C1228" s="50"/>
      <c r="D1228" s="46"/>
      <c r="E1228" s="32"/>
      <c r="F1228" s="43">
        <v>0</v>
      </c>
    </row>
    <row r="1229" spans="1:6">
      <c r="A1229" s="47" t="s">
        <v>1066</v>
      </c>
      <c r="B1229" s="15"/>
      <c r="C1229" s="50"/>
      <c r="D1229" s="46"/>
      <c r="E1229" s="32"/>
      <c r="F1229" s="43">
        <v>0</v>
      </c>
    </row>
    <row r="1230" spans="1:6">
      <c r="A1230" s="47" t="s">
        <v>1067</v>
      </c>
      <c r="B1230" s="15"/>
      <c r="C1230" s="50"/>
      <c r="D1230" s="46"/>
      <c r="E1230" s="32"/>
      <c r="F1230" s="43">
        <v>0</v>
      </c>
    </row>
    <row r="1231" spans="1:6">
      <c r="A1231" s="47" t="s">
        <v>1068</v>
      </c>
      <c r="B1231" s="15"/>
      <c r="C1231" s="50"/>
      <c r="D1231" s="46"/>
      <c r="E1231" s="32"/>
      <c r="F1231" s="43">
        <v>0</v>
      </c>
    </row>
    <row r="1232" spans="1:6">
      <c r="A1232" s="47" t="s">
        <v>1069</v>
      </c>
      <c r="B1232" s="15">
        <v>3400</v>
      </c>
      <c r="C1232" s="50">
        <v>1784.33</v>
      </c>
      <c r="D1232" s="46">
        <f>C1232/B1232</f>
        <v>0.52480294117647053</v>
      </c>
      <c r="E1232" s="32">
        <f>C1232/F1232</f>
        <v>8.9216499999999996</v>
      </c>
      <c r="F1232" s="43">
        <v>200</v>
      </c>
    </row>
    <row r="1233" spans="1:6">
      <c r="A1233" s="47" t="s">
        <v>1070</v>
      </c>
      <c r="B1233" s="15">
        <v>600</v>
      </c>
      <c r="C1233" s="50">
        <v>258</v>
      </c>
      <c r="D1233" s="46">
        <f>C1233/B1233</f>
        <v>0.43</v>
      </c>
      <c r="E1233" s="32">
        <f>C1233/F1233</f>
        <v>0.42225859247135844</v>
      </c>
      <c r="F1233" s="43">
        <v>611</v>
      </c>
    </row>
    <row r="1234" spans="1:6">
      <c r="A1234" s="47" t="s">
        <v>1071</v>
      </c>
      <c r="B1234" s="15"/>
      <c r="C1234" s="50"/>
      <c r="D1234" s="46"/>
      <c r="E1234" s="32"/>
      <c r="F1234" s="43">
        <v>0</v>
      </c>
    </row>
    <row r="1235" spans="1:6">
      <c r="A1235" s="47" t="s">
        <v>1072</v>
      </c>
      <c r="B1235" s="15"/>
      <c r="C1235" s="50"/>
      <c r="D1235" s="46"/>
      <c r="E1235" s="32"/>
      <c r="F1235" s="43">
        <v>0</v>
      </c>
    </row>
    <row r="1236" spans="1:6">
      <c r="A1236" s="47" t="s">
        <v>1073</v>
      </c>
      <c r="B1236" s="15"/>
      <c r="C1236" s="50"/>
      <c r="D1236" s="46"/>
      <c r="E1236" s="32"/>
      <c r="F1236" s="43">
        <v>0</v>
      </c>
    </row>
    <row r="1237" spans="1:6">
      <c r="A1237" s="47" t="s">
        <v>1074</v>
      </c>
      <c r="B1237" s="15"/>
      <c r="C1237" s="50"/>
      <c r="D1237" s="46"/>
      <c r="E1237" s="32"/>
      <c r="F1237" s="43">
        <v>0</v>
      </c>
    </row>
    <row r="1238" spans="1:6">
      <c r="A1238" s="47" t="s">
        <v>1075</v>
      </c>
      <c r="B1238" s="15"/>
      <c r="C1238" s="50"/>
      <c r="D1238" s="46"/>
      <c r="E1238" s="32"/>
      <c r="F1238" s="43">
        <v>0</v>
      </c>
    </row>
    <row r="1239" spans="1:6">
      <c r="A1239" s="47" t="s">
        <v>1076</v>
      </c>
      <c r="B1239" s="15"/>
      <c r="C1239" s="50"/>
      <c r="D1239" s="46"/>
      <c r="E1239" s="32"/>
      <c r="F1239" s="43">
        <v>0</v>
      </c>
    </row>
    <row r="1240" spans="1:6">
      <c r="A1240" s="47" t="s">
        <v>128</v>
      </c>
      <c r="B1240" s="15">
        <v>912</v>
      </c>
      <c r="C1240" s="50">
        <v>1280.2375999999999</v>
      </c>
      <c r="D1240" s="46">
        <f>C1240/B1240</f>
        <v>1.403769298245614</v>
      </c>
      <c r="E1240" s="32">
        <f>C1240/F1240</f>
        <v>1.1909186976744186</v>
      </c>
      <c r="F1240" s="43">
        <v>1075</v>
      </c>
    </row>
    <row r="1241" spans="1:6">
      <c r="A1241" s="47" t="s">
        <v>1077</v>
      </c>
      <c r="B1241" s="15">
        <v>320</v>
      </c>
      <c r="C1241" s="50">
        <v>403.85978</v>
      </c>
      <c r="D1241" s="46">
        <f>C1241/B1241</f>
        <v>1.2620618125</v>
      </c>
      <c r="E1241" s="32">
        <f>C1241/F1241</f>
        <v>1.4372234163701068</v>
      </c>
      <c r="F1241" s="43">
        <v>281</v>
      </c>
    </row>
    <row r="1242" spans="1:6">
      <c r="A1242" s="44" t="s">
        <v>1078</v>
      </c>
      <c r="B1242" s="15"/>
      <c r="C1242" s="50">
        <v>12</v>
      </c>
      <c r="D1242" s="46"/>
      <c r="E1242" s="32">
        <f>C1242/F1242</f>
        <v>0.21428571428571427</v>
      </c>
      <c r="F1242" s="43">
        <v>56</v>
      </c>
    </row>
    <row r="1243" spans="1:6">
      <c r="A1243" s="47" t="s">
        <v>119</v>
      </c>
      <c r="B1243" s="15"/>
      <c r="C1243" s="50"/>
      <c r="D1243" s="46"/>
      <c r="E1243" s="32"/>
      <c r="F1243" s="43">
        <v>0</v>
      </c>
    </row>
    <row r="1244" spans="1:6">
      <c r="A1244" s="47" t="s">
        <v>120</v>
      </c>
      <c r="B1244" s="15"/>
      <c r="C1244" s="50"/>
      <c r="D1244" s="46"/>
      <c r="E1244" s="32"/>
      <c r="F1244" s="43">
        <v>0</v>
      </c>
    </row>
    <row r="1245" spans="1:6">
      <c r="A1245" s="47" t="s">
        <v>121</v>
      </c>
      <c r="B1245" s="15"/>
      <c r="C1245" s="50"/>
      <c r="D1245" s="46"/>
      <c r="E1245" s="32"/>
      <c r="F1245" s="43">
        <v>0</v>
      </c>
    </row>
    <row r="1246" spans="1:6">
      <c r="A1246" s="47" t="s">
        <v>1079</v>
      </c>
      <c r="B1246" s="15"/>
      <c r="C1246" s="50"/>
      <c r="D1246" s="46"/>
      <c r="E1246" s="32"/>
      <c r="F1246" s="43">
        <v>50</v>
      </c>
    </row>
    <row r="1247" spans="1:6">
      <c r="A1247" s="47" t="s">
        <v>1080</v>
      </c>
      <c r="B1247" s="15"/>
      <c r="C1247" s="50"/>
      <c r="D1247" s="46"/>
      <c r="E1247" s="32"/>
      <c r="F1247" s="43">
        <v>0</v>
      </c>
    </row>
    <row r="1248" spans="1:6">
      <c r="A1248" s="47" t="s">
        <v>1081</v>
      </c>
      <c r="B1248" s="15"/>
      <c r="C1248" s="50"/>
      <c r="D1248" s="46"/>
      <c r="E1248" s="32"/>
      <c r="F1248" s="43">
        <v>0</v>
      </c>
    </row>
    <row r="1249" spans="1:6">
      <c r="A1249" s="47" t="s">
        <v>1082</v>
      </c>
      <c r="B1249" s="15"/>
      <c r="C1249" s="50"/>
      <c r="D1249" s="46"/>
      <c r="E1249" s="32"/>
      <c r="F1249" s="43">
        <v>0</v>
      </c>
    </row>
    <row r="1250" spans="1:6">
      <c r="A1250" s="47" t="s">
        <v>1083</v>
      </c>
      <c r="B1250" s="15"/>
      <c r="C1250" s="50">
        <v>4.5</v>
      </c>
      <c r="D1250" s="46"/>
      <c r="E1250" s="32">
        <f>C1250/F1250</f>
        <v>1.125</v>
      </c>
      <c r="F1250" s="43">
        <v>4</v>
      </c>
    </row>
    <row r="1251" spans="1:6">
      <c r="A1251" s="47" t="s">
        <v>1084</v>
      </c>
      <c r="B1251" s="15"/>
      <c r="C1251" s="50">
        <v>2</v>
      </c>
      <c r="D1251" s="46"/>
      <c r="E1251" s="32">
        <f>C1251/F1251</f>
        <v>1</v>
      </c>
      <c r="F1251" s="43">
        <v>2</v>
      </c>
    </row>
    <row r="1252" spans="1:6">
      <c r="A1252" s="47" t="s">
        <v>1085</v>
      </c>
      <c r="B1252" s="15"/>
      <c r="C1252" s="50"/>
      <c r="D1252" s="46"/>
      <c r="E1252" s="32"/>
      <c r="F1252" s="43">
        <v>0</v>
      </c>
    </row>
    <row r="1253" spans="1:6">
      <c r="A1253" s="47" t="s">
        <v>1086</v>
      </c>
      <c r="B1253" s="15"/>
      <c r="C1253" s="50"/>
      <c r="D1253" s="46"/>
      <c r="E1253" s="32"/>
      <c r="F1253" s="43">
        <v>0</v>
      </c>
    </row>
    <row r="1254" spans="1:6">
      <c r="A1254" s="47" t="s">
        <v>1087</v>
      </c>
      <c r="B1254" s="15"/>
      <c r="C1254" s="50"/>
      <c r="D1254" s="46"/>
      <c r="E1254" s="32"/>
      <c r="F1254" s="43">
        <v>0</v>
      </c>
    </row>
    <row r="1255" spans="1:6">
      <c r="A1255" s="47" t="s">
        <v>1088</v>
      </c>
      <c r="B1255" s="15"/>
      <c r="C1255" s="50"/>
      <c r="D1255" s="46"/>
      <c r="E1255" s="32"/>
      <c r="F1255" s="43">
        <v>0</v>
      </c>
    </row>
    <row r="1256" spans="1:6">
      <c r="A1256" s="47" t="s">
        <v>1089</v>
      </c>
      <c r="B1256" s="15"/>
      <c r="C1256" s="50"/>
      <c r="D1256" s="46"/>
      <c r="E1256" s="32"/>
      <c r="F1256" s="43">
        <v>0</v>
      </c>
    </row>
    <row r="1257" spans="1:6">
      <c r="A1257" s="47" t="s">
        <v>1090</v>
      </c>
      <c r="B1257" s="15"/>
      <c r="C1257" s="50"/>
      <c r="D1257" s="46"/>
      <c r="E1257" s="32"/>
      <c r="F1257" s="43">
        <v>0</v>
      </c>
    </row>
    <row r="1258" spans="1:6">
      <c r="A1258" s="47" t="s">
        <v>1091</v>
      </c>
      <c r="B1258" s="15"/>
      <c r="C1258" s="50"/>
      <c r="D1258" s="46"/>
      <c r="E1258" s="32"/>
      <c r="F1258" s="43">
        <v>0</v>
      </c>
    </row>
    <row r="1259" spans="1:6">
      <c r="A1259" s="47" t="s">
        <v>1092</v>
      </c>
      <c r="B1259" s="15"/>
      <c r="C1259" s="50">
        <v>5</v>
      </c>
      <c r="D1259" s="46"/>
      <c r="E1259" s="32"/>
      <c r="F1259" s="43">
        <v>0</v>
      </c>
    </row>
    <row r="1260" spans="1:6">
      <c r="A1260" s="47" t="s">
        <v>128</v>
      </c>
      <c r="B1260" s="15"/>
      <c r="C1260" s="50"/>
      <c r="D1260" s="46"/>
      <c r="E1260" s="32"/>
      <c r="F1260" s="43">
        <v>0</v>
      </c>
    </row>
    <row r="1261" spans="1:6">
      <c r="A1261" s="47" t="s">
        <v>1093</v>
      </c>
      <c r="B1261" s="15"/>
      <c r="C1261" s="50">
        <v>0.5</v>
      </c>
      <c r="D1261" s="46"/>
      <c r="E1261" s="32"/>
      <c r="F1261" s="43">
        <v>0</v>
      </c>
    </row>
    <row r="1262" spans="1:6">
      <c r="A1262" s="44" t="s">
        <v>1094</v>
      </c>
      <c r="B1262" s="15"/>
      <c r="C1262" s="50">
        <v>0</v>
      </c>
      <c r="D1262" s="46"/>
      <c r="E1262" s="32"/>
      <c r="F1262" s="43">
        <v>0</v>
      </c>
    </row>
    <row r="1263" spans="1:6">
      <c r="A1263" s="47" t="s">
        <v>119</v>
      </c>
      <c r="B1263" s="15"/>
      <c r="C1263" s="50"/>
      <c r="D1263" s="46"/>
      <c r="E1263" s="32"/>
      <c r="F1263" s="43">
        <v>0</v>
      </c>
    </row>
    <row r="1264" spans="1:6">
      <c r="A1264" s="47" t="s">
        <v>120</v>
      </c>
      <c r="B1264" s="15"/>
      <c r="C1264" s="50"/>
      <c r="D1264" s="46"/>
      <c r="E1264" s="32"/>
      <c r="F1264" s="43">
        <v>0</v>
      </c>
    </row>
    <row r="1265" spans="1:6">
      <c r="A1265" s="47" t="s">
        <v>121</v>
      </c>
      <c r="B1265" s="15"/>
      <c r="C1265" s="50"/>
      <c r="D1265" s="46"/>
      <c r="E1265" s="32"/>
      <c r="F1265" s="43">
        <v>0</v>
      </c>
    </row>
    <row r="1266" spans="1:6">
      <c r="A1266" s="47" t="s">
        <v>1095</v>
      </c>
      <c r="B1266" s="15"/>
      <c r="C1266" s="50"/>
      <c r="D1266" s="46"/>
      <c r="E1266" s="32"/>
      <c r="F1266" s="43">
        <v>0</v>
      </c>
    </row>
    <row r="1267" spans="1:6">
      <c r="A1267" s="47" t="s">
        <v>1096</v>
      </c>
      <c r="B1267" s="15"/>
      <c r="C1267" s="50"/>
      <c r="D1267" s="46"/>
      <c r="E1267" s="32"/>
      <c r="F1267" s="43">
        <v>0</v>
      </c>
    </row>
    <row r="1268" spans="1:6">
      <c r="A1268" s="47" t="s">
        <v>1097</v>
      </c>
      <c r="B1268" s="15"/>
      <c r="C1268" s="50"/>
      <c r="D1268" s="46"/>
      <c r="E1268" s="32"/>
      <c r="F1268" s="43">
        <v>0</v>
      </c>
    </row>
    <row r="1269" spans="1:6">
      <c r="A1269" s="47" t="s">
        <v>128</v>
      </c>
      <c r="B1269" s="15"/>
      <c r="C1269" s="50"/>
      <c r="D1269" s="46"/>
      <c r="E1269" s="32"/>
      <c r="F1269" s="43">
        <v>0</v>
      </c>
    </row>
    <row r="1270" spans="1:6">
      <c r="A1270" s="47" t="s">
        <v>1098</v>
      </c>
      <c r="B1270" s="15"/>
      <c r="C1270" s="50"/>
      <c r="D1270" s="46"/>
      <c r="E1270" s="32"/>
      <c r="F1270" s="43">
        <v>0</v>
      </c>
    </row>
    <row r="1271" spans="1:6">
      <c r="A1271" s="44" t="s">
        <v>1099</v>
      </c>
      <c r="B1271" s="15">
        <v>35</v>
      </c>
      <c r="C1271" s="50">
        <v>45.3</v>
      </c>
      <c r="D1271" s="46">
        <f>C1271/B1271</f>
        <v>1.2942857142857143</v>
      </c>
      <c r="E1271" s="32">
        <f>C1271/F1271</f>
        <v>1.1921052631578946</v>
      </c>
      <c r="F1271" s="43">
        <v>38</v>
      </c>
    </row>
    <row r="1272" spans="1:6">
      <c r="A1272" s="47" t="s">
        <v>119</v>
      </c>
      <c r="B1272" s="15">
        <v>20</v>
      </c>
      <c r="C1272" s="50">
        <v>30.3</v>
      </c>
      <c r="D1272" s="46">
        <f>C1272/B1272</f>
        <v>1.5150000000000001</v>
      </c>
      <c r="E1272" s="32">
        <f>C1272/F1272</f>
        <v>1.317391304347826</v>
      </c>
      <c r="F1272" s="43">
        <v>23</v>
      </c>
    </row>
    <row r="1273" spans="1:6">
      <c r="A1273" s="47" t="s">
        <v>120</v>
      </c>
      <c r="B1273" s="15"/>
      <c r="C1273" s="50"/>
      <c r="D1273" s="46"/>
      <c r="E1273" s="32"/>
      <c r="F1273" s="43">
        <v>0</v>
      </c>
    </row>
    <row r="1274" spans="1:6">
      <c r="A1274" s="47" t="s">
        <v>121</v>
      </c>
      <c r="B1274" s="15"/>
      <c r="C1274" s="50"/>
      <c r="D1274" s="46"/>
      <c r="E1274" s="32"/>
      <c r="F1274" s="43">
        <v>0</v>
      </c>
    </row>
    <row r="1275" spans="1:6">
      <c r="A1275" s="47" t="s">
        <v>1100</v>
      </c>
      <c r="B1275" s="15">
        <v>9</v>
      </c>
      <c r="C1275" s="50">
        <v>9</v>
      </c>
      <c r="D1275" s="46">
        <f>C1275/B1275</f>
        <v>1</v>
      </c>
      <c r="E1275" s="32">
        <f>C1275/F1275</f>
        <v>1</v>
      </c>
      <c r="F1275" s="43">
        <v>9</v>
      </c>
    </row>
    <row r="1276" spans="1:6">
      <c r="A1276" s="47" t="s">
        <v>1101</v>
      </c>
      <c r="B1276" s="15"/>
      <c r="C1276" s="50"/>
      <c r="D1276" s="46"/>
      <c r="E1276" s="32"/>
      <c r="F1276" s="43">
        <v>0</v>
      </c>
    </row>
    <row r="1277" spans="1:6">
      <c r="A1277" s="47" t="s">
        <v>1102</v>
      </c>
      <c r="B1277" s="15"/>
      <c r="C1277" s="50"/>
      <c r="D1277" s="46"/>
      <c r="E1277" s="32"/>
      <c r="F1277" s="43">
        <v>0</v>
      </c>
    </row>
    <row r="1278" spans="1:6">
      <c r="A1278" s="47" t="s">
        <v>1103</v>
      </c>
      <c r="B1278" s="15"/>
      <c r="C1278" s="50"/>
      <c r="D1278" s="46"/>
      <c r="E1278" s="32"/>
      <c r="F1278" s="43">
        <v>0</v>
      </c>
    </row>
    <row r="1279" spans="1:6">
      <c r="A1279" s="47" t="s">
        <v>1104</v>
      </c>
      <c r="B1279" s="15"/>
      <c r="C1279" s="50"/>
      <c r="D1279" s="46"/>
      <c r="E1279" s="32"/>
      <c r="F1279" s="43">
        <v>0</v>
      </c>
    </row>
    <row r="1280" spans="1:6">
      <c r="A1280" s="47" t="s">
        <v>1105</v>
      </c>
      <c r="B1280" s="15">
        <v>5</v>
      </c>
      <c r="C1280" s="50">
        <v>5</v>
      </c>
      <c r="D1280" s="46">
        <f>C1280/B1280</f>
        <v>1</v>
      </c>
      <c r="E1280" s="32">
        <f>C1280/F1280</f>
        <v>1</v>
      </c>
      <c r="F1280" s="43">
        <v>5</v>
      </c>
    </row>
    <row r="1281" spans="1:6">
      <c r="A1281" s="47" t="s">
        <v>1106</v>
      </c>
      <c r="B1281" s="15">
        <v>1</v>
      </c>
      <c r="C1281" s="50">
        <v>1</v>
      </c>
      <c r="D1281" s="46">
        <f>C1281/B1281</f>
        <v>1</v>
      </c>
      <c r="E1281" s="32">
        <f>C1281/F1281</f>
        <v>1</v>
      </c>
      <c r="F1281" s="43">
        <v>1</v>
      </c>
    </row>
    <row r="1282" spans="1:6">
      <c r="A1282" s="47" t="s">
        <v>1107</v>
      </c>
      <c r="B1282" s="15"/>
      <c r="C1282" s="50"/>
      <c r="D1282" s="46"/>
      <c r="E1282" s="32"/>
      <c r="F1282" s="43">
        <v>0</v>
      </c>
    </row>
    <row r="1283" spans="1:6">
      <c r="A1283" s="47" t="s">
        <v>1108</v>
      </c>
      <c r="B1283" s="15"/>
      <c r="C1283" s="50"/>
      <c r="D1283" s="46"/>
      <c r="E1283" s="32"/>
      <c r="F1283" s="43">
        <v>0</v>
      </c>
    </row>
    <row r="1284" spans="1:6">
      <c r="A1284" s="44" t="s">
        <v>1109</v>
      </c>
      <c r="B1284" s="15">
        <v>401</v>
      </c>
      <c r="C1284" s="50">
        <v>428.41680000000002</v>
      </c>
      <c r="D1284" s="46">
        <f>C1284/B1284</f>
        <v>1.0683710723192021</v>
      </c>
      <c r="E1284" s="32">
        <f>C1284/F1284</f>
        <v>1.3061487804878049</v>
      </c>
      <c r="F1284" s="43">
        <v>328</v>
      </c>
    </row>
    <row r="1285" spans="1:6">
      <c r="A1285" s="47" t="s">
        <v>119</v>
      </c>
      <c r="B1285" s="15"/>
      <c r="C1285" s="50"/>
      <c r="D1285" s="46"/>
      <c r="E1285" s="32"/>
      <c r="F1285" s="43">
        <v>0</v>
      </c>
    </row>
    <row r="1286" spans="1:6">
      <c r="A1286" s="47" t="s">
        <v>120</v>
      </c>
      <c r="B1286" s="15"/>
      <c r="C1286" s="50"/>
      <c r="D1286" s="46"/>
      <c r="E1286" s="32"/>
      <c r="F1286" s="43">
        <v>0</v>
      </c>
    </row>
    <row r="1287" spans="1:6">
      <c r="A1287" s="47" t="s">
        <v>121</v>
      </c>
      <c r="B1287" s="15"/>
      <c r="C1287" s="50"/>
      <c r="D1287" s="46"/>
      <c r="E1287" s="32"/>
      <c r="F1287" s="43">
        <v>0</v>
      </c>
    </row>
    <row r="1288" spans="1:6">
      <c r="A1288" s="47" t="s">
        <v>1110</v>
      </c>
      <c r="B1288" s="15">
        <v>236</v>
      </c>
      <c r="C1288" s="50">
        <v>263.68680000000001</v>
      </c>
      <c r="D1288" s="46">
        <f>C1288/B1288</f>
        <v>1.1173169491525423</v>
      </c>
      <c r="E1288" s="32">
        <f>C1288/F1288</f>
        <v>2.7756505263157893</v>
      </c>
      <c r="F1288" s="43">
        <v>95</v>
      </c>
    </row>
    <row r="1289" spans="1:6">
      <c r="A1289" s="47" t="s">
        <v>1111</v>
      </c>
      <c r="B1289" s="15"/>
      <c r="C1289" s="50"/>
      <c r="D1289" s="46"/>
      <c r="E1289" s="32"/>
      <c r="F1289" s="43">
        <v>0</v>
      </c>
    </row>
    <row r="1290" spans="1:6">
      <c r="A1290" s="47" t="s">
        <v>1112</v>
      </c>
      <c r="B1290" s="15"/>
      <c r="C1290" s="50"/>
      <c r="D1290" s="46"/>
      <c r="E1290" s="32"/>
      <c r="F1290" s="43">
        <v>0</v>
      </c>
    </row>
    <row r="1291" spans="1:6">
      <c r="A1291" s="47" t="s">
        <v>1113</v>
      </c>
      <c r="B1291" s="15">
        <v>69</v>
      </c>
      <c r="C1291" s="50">
        <v>69.23</v>
      </c>
      <c r="D1291" s="46">
        <f>C1291/B1291</f>
        <v>1.0033333333333334</v>
      </c>
      <c r="E1291" s="32">
        <f>C1291/F1291</f>
        <v>1.3846000000000001</v>
      </c>
      <c r="F1291" s="43">
        <v>50</v>
      </c>
    </row>
    <row r="1292" spans="1:6">
      <c r="A1292" s="47" t="s">
        <v>1114</v>
      </c>
      <c r="B1292" s="15"/>
      <c r="C1292" s="50"/>
      <c r="D1292" s="46"/>
      <c r="E1292" s="32"/>
      <c r="F1292" s="43">
        <v>0</v>
      </c>
    </row>
    <row r="1293" spans="1:6">
      <c r="A1293" s="47" t="s">
        <v>1115</v>
      </c>
      <c r="B1293" s="15">
        <v>86</v>
      </c>
      <c r="C1293" s="50">
        <v>85.5</v>
      </c>
      <c r="D1293" s="46">
        <f>C1293/B1293</f>
        <v>0.9941860465116279</v>
      </c>
      <c r="E1293" s="32">
        <f>C1293/F1293</f>
        <v>1.4491525423728813</v>
      </c>
      <c r="F1293" s="43">
        <v>59</v>
      </c>
    </row>
    <row r="1294" spans="1:6">
      <c r="A1294" s="47" t="s">
        <v>1116</v>
      </c>
      <c r="B1294" s="15">
        <v>10</v>
      </c>
      <c r="C1294" s="50">
        <v>10</v>
      </c>
      <c r="D1294" s="46">
        <f>C1294/B1294</f>
        <v>1</v>
      </c>
      <c r="E1294" s="32"/>
      <c r="F1294" s="43">
        <v>0</v>
      </c>
    </row>
    <row r="1295" spans="1:6">
      <c r="A1295" s="47" t="s">
        <v>1117</v>
      </c>
      <c r="B1295" s="15"/>
      <c r="C1295" s="50"/>
      <c r="D1295" s="46"/>
      <c r="E1295" s="32"/>
      <c r="F1295" s="43">
        <v>0</v>
      </c>
    </row>
    <row r="1296" spans="1:6">
      <c r="A1296" s="47" t="s">
        <v>1118</v>
      </c>
      <c r="B1296" s="15"/>
      <c r="C1296" s="50"/>
      <c r="D1296" s="46"/>
      <c r="E1296" s="32"/>
      <c r="F1296" s="43">
        <v>0</v>
      </c>
    </row>
    <row r="1297" spans="1:6">
      <c r="A1297" s="47" t="s">
        <v>1119</v>
      </c>
      <c r="B1297" s="15"/>
      <c r="C1297" s="50"/>
      <c r="D1297" s="46"/>
      <c r="E1297" s="32"/>
      <c r="F1297" s="43">
        <v>0</v>
      </c>
    </row>
    <row r="1298" spans="1:6">
      <c r="A1298" s="47" t="s">
        <v>1120</v>
      </c>
      <c r="B1298" s="15"/>
      <c r="C1298" s="50"/>
      <c r="D1298" s="46"/>
      <c r="E1298" s="32"/>
      <c r="F1298" s="43">
        <v>124</v>
      </c>
    </row>
    <row r="1299" spans="1:6">
      <c r="A1299" s="44" t="s">
        <v>1121</v>
      </c>
      <c r="B1299" s="15"/>
      <c r="C1299" s="50">
        <v>0</v>
      </c>
      <c r="D1299" s="46"/>
      <c r="E1299" s="32"/>
      <c r="F1299" s="43">
        <v>0</v>
      </c>
    </row>
    <row r="1300" spans="1:6">
      <c r="A1300" s="47" t="s">
        <v>1122</v>
      </c>
      <c r="B1300" s="15"/>
      <c r="C1300" s="50"/>
      <c r="D1300" s="46"/>
      <c r="E1300" s="32"/>
    </row>
    <row r="1301" spans="1:6">
      <c r="A1301" s="44" t="s">
        <v>1123</v>
      </c>
      <c r="B1301" s="15">
        <v>31883</v>
      </c>
      <c r="C1301" s="50">
        <v>17941.524300000001</v>
      </c>
      <c r="D1301" s="46">
        <f>C1301/B1301</f>
        <v>0.56273011636295212</v>
      </c>
      <c r="E1301" s="32">
        <f>C1301/F1301</f>
        <v>1.2106291700404859</v>
      </c>
      <c r="F1301" s="43">
        <v>14820</v>
      </c>
    </row>
    <row r="1302" spans="1:6">
      <c r="A1302" s="44" t="s">
        <v>1124</v>
      </c>
      <c r="B1302" s="15">
        <v>27680</v>
      </c>
      <c r="C1302" s="50">
        <v>13817.0131</v>
      </c>
      <c r="D1302" s="46">
        <f>C1302/B1302</f>
        <v>0.49916954841040462</v>
      </c>
      <c r="E1302" s="32">
        <f>C1302/F1302</f>
        <v>1.2766343065693431</v>
      </c>
      <c r="F1302" s="43">
        <v>10823</v>
      </c>
    </row>
    <row r="1303" spans="1:6">
      <c r="A1303" s="47" t="s">
        <v>1125</v>
      </c>
      <c r="B1303" s="15"/>
      <c r="C1303" s="50"/>
      <c r="D1303" s="46"/>
      <c r="E1303" s="32"/>
      <c r="F1303" s="43">
        <v>327</v>
      </c>
    </row>
    <row r="1304" spans="1:6">
      <c r="A1304" s="47" t="s">
        <v>1126</v>
      </c>
      <c r="B1304" s="15"/>
      <c r="C1304" s="50"/>
      <c r="D1304" s="46"/>
      <c r="E1304" s="32"/>
      <c r="F1304" s="43">
        <v>0</v>
      </c>
    </row>
    <row r="1305" spans="1:6">
      <c r="A1305" s="47" t="s">
        <v>1127</v>
      </c>
      <c r="B1305" s="15">
        <v>3000</v>
      </c>
      <c r="C1305" s="50">
        <v>4965.5648000000001</v>
      </c>
      <c r="D1305" s="46">
        <f>C1305/B1305</f>
        <v>1.6551882666666666</v>
      </c>
      <c r="E1305" s="32"/>
      <c r="F1305" s="43">
        <v>0</v>
      </c>
    </row>
    <row r="1306" spans="1:6">
      <c r="A1306" s="47" t="s">
        <v>1128</v>
      </c>
      <c r="B1306" s="15"/>
      <c r="C1306" s="50"/>
      <c r="D1306" s="46"/>
      <c r="E1306" s="32"/>
      <c r="F1306" s="43">
        <v>0</v>
      </c>
    </row>
    <row r="1307" spans="1:6">
      <c r="A1307" s="47" t="s">
        <v>1129</v>
      </c>
      <c r="B1307" s="15"/>
      <c r="C1307" s="50">
        <v>413.84179999999998</v>
      </c>
      <c r="D1307" s="46"/>
      <c r="E1307" s="32">
        <f>C1307/F1307</f>
        <v>413.84179999999998</v>
      </c>
      <c r="F1307" s="43">
        <v>1</v>
      </c>
    </row>
    <row r="1308" spans="1:6">
      <c r="A1308" s="47" t="s">
        <v>1130</v>
      </c>
      <c r="B1308" s="15">
        <v>1000</v>
      </c>
      <c r="C1308" s="50">
        <v>53</v>
      </c>
      <c r="D1308" s="46">
        <f>C1308/B1308</f>
        <v>5.2999999999999999E-2</v>
      </c>
      <c r="E1308" s="32">
        <f>C1308/F1308</f>
        <v>2.697201017811705E-2</v>
      </c>
      <c r="F1308" s="43">
        <v>1965</v>
      </c>
    </row>
    <row r="1309" spans="1:6">
      <c r="A1309" s="47" t="s">
        <v>1131</v>
      </c>
      <c r="B1309" s="15"/>
      <c r="C1309" s="50">
        <v>22.876000000000001</v>
      </c>
      <c r="D1309" s="46"/>
      <c r="E1309" s="32"/>
      <c r="F1309" s="43">
        <v>0</v>
      </c>
    </row>
    <row r="1310" spans="1:6">
      <c r="A1310" s="47" t="s">
        <v>1132</v>
      </c>
      <c r="B1310" s="15">
        <v>23680</v>
      </c>
      <c r="C1310" s="50">
        <v>8361.7304999999997</v>
      </c>
      <c r="D1310" s="46">
        <f>C1310/B1310</f>
        <v>0.35311361908783784</v>
      </c>
      <c r="E1310" s="32">
        <f t="shared" ref="E1310:E1315" si="16">C1310/F1310</f>
        <v>0.9802732121922626</v>
      </c>
      <c r="F1310" s="43">
        <v>8530</v>
      </c>
    </row>
    <row r="1311" spans="1:6">
      <c r="A1311" s="44" t="s">
        <v>1133</v>
      </c>
      <c r="B1311" s="15">
        <v>3657</v>
      </c>
      <c r="C1311" s="50">
        <v>3579.0012000000002</v>
      </c>
      <c r="D1311" s="46">
        <f>C1311/B1311</f>
        <v>0.97867136997538973</v>
      </c>
      <c r="E1311" s="32">
        <f t="shared" si="16"/>
        <v>1.0228640182909403</v>
      </c>
      <c r="F1311" s="43">
        <v>3499</v>
      </c>
    </row>
    <row r="1312" spans="1:6">
      <c r="A1312" s="47" t="s">
        <v>1134</v>
      </c>
      <c r="B1312" s="15">
        <v>2457</v>
      </c>
      <c r="C1312" s="50">
        <v>2465.7121999999999</v>
      </c>
      <c r="D1312" s="46">
        <f>C1312/B1312</f>
        <v>1.0035458689458689</v>
      </c>
      <c r="E1312" s="32">
        <f t="shared" si="16"/>
        <v>1.1669248461902508</v>
      </c>
      <c r="F1312" s="43">
        <v>2113</v>
      </c>
    </row>
    <row r="1313" spans="1:6">
      <c r="A1313" s="47" t="s">
        <v>1135</v>
      </c>
      <c r="B1313" s="15">
        <v>1200</v>
      </c>
      <c r="C1313" s="50">
        <v>1113.289</v>
      </c>
      <c r="D1313" s="46">
        <f>C1313/B1313</f>
        <v>0.92774083333333335</v>
      </c>
      <c r="E1313" s="32">
        <f t="shared" si="16"/>
        <v>0.99846547085201798</v>
      </c>
      <c r="F1313" s="43">
        <v>1115</v>
      </c>
    </row>
    <row r="1314" spans="1:6">
      <c r="A1314" s="47" t="s">
        <v>1136</v>
      </c>
      <c r="B1314" s="15"/>
      <c r="C1314" s="50"/>
      <c r="D1314" s="46"/>
      <c r="E1314" s="32">
        <f t="shared" si="16"/>
        <v>0</v>
      </c>
      <c r="F1314" s="43">
        <v>270</v>
      </c>
    </row>
    <row r="1315" spans="1:6">
      <c r="A1315" s="44" t="s">
        <v>1137</v>
      </c>
      <c r="B1315" s="15">
        <v>546</v>
      </c>
      <c r="C1315" s="50">
        <v>545.51</v>
      </c>
      <c r="D1315" s="46">
        <f>C1315/B1315</f>
        <v>0.99910256410256404</v>
      </c>
      <c r="E1315" s="32">
        <f t="shared" si="16"/>
        <v>1.0954016064257028</v>
      </c>
      <c r="F1315" s="43">
        <v>498</v>
      </c>
    </row>
    <row r="1316" spans="1:6">
      <c r="A1316" s="47" t="s">
        <v>1138</v>
      </c>
      <c r="B1316" s="15"/>
      <c r="C1316" s="50"/>
      <c r="D1316" s="46"/>
      <c r="E1316" s="32"/>
      <c r="F1316" s="43">
        <v>0</v>
      </c>
    </row>
    <row r="1317" spans="1:6">
      <c r="A1317" s="47" t="s">
        <v>1139</v>
      </c>
      <c r="B1317" s="15"/>
      <c r="C1317" s="50"/>
      <c r="D1317" s="46"/>
      <c r="E1317" s="32"/>
    </row>
    <row r="1318" spans="1:6">
      <c r="A1318" s="47" t="s">
        <v>1140</v>
      </c>
      <c r="B1318" s="15">
        <v>546</v>
      </c>
      <c r="C1318" s="50">
        <v>545.51</v>
      </c>
      <c r="D1318" s="46">
        <f>C1318/B1318</f>
        <v>0.99910256410256404</v>
      </c>
      <c r="E1318" s="32">
        <f>C1318/F1318</f>
        <v>1.0954016064257028</v>
      </c>
      <c r="F1318" s="43">
        <v>498</v>
      </c>
    </row>
    <row r="1319" spans="1:6">
      <c r="A1319" s="44" t="s">
        <v>1141</v>
      </c>
      <c r="B1319" s="15">
        <v>3929</v>
      </c>
      <c r="C1319" s="50">
        <v>3276.6324</v>
      </c>
      <c r="D1319" s="46">
        <f>C1319/B1319</f>
        <v>0.8339609060829728</v>
      </c>
      <c r="E1319" s="32">
        <f>C1319/F1319</f>
        <v>0.85462503912363064</v>
      </c>
      <c r="F1319" s="43">
        <v>3834</v>
      </c>
    </row>
    <row r="1320" spans="1:6">
      <c r="A1320" s="44" t="s">
        <v>1142</v>
      </c>
      <c r="B1320" s="15">
        <v>1413</v>
      </c>
      <c r="C1320" s="50">
        <v>1460.6324</v>
      </c>
      <c r="D1320" s="46">
        <f>C1320/B1320</f>
        <v>1.0337101203113941</v>
      </c>
      <c r="E1320" s="32">
        <f>C1320/F1320</f>
        <v>0.94846259740259742</v>
      </c>
      <c r="F1320" s="43">
        <v>1540</v>
      </c>
    </row>
    <row r="1321" spans="1:6">
      <c r="A1321" s="47" t="s">
        <v>119</v>
      </c>
      <c r="B1321" s="15">
        <v>93</v>
      </c>
      <c r="C1321" s="50">
        <v>108.66079999999999</v>
      </c>
      <c r="D1321" s="46">
        <f>C1321/B1321</f>
        <v>1.1683956989247311</v>
      </c>
      <c r="E1321" s="32">
        <f>C1321/F1321</f>
        <v>0.92085423728813554</v>
      </c>
      <c r="F1321" s="43">
        <v>118</v>
      </c>
    </row>
    <row r="1322" spans="1:6">
      <c r="A1322" s="47" t="s">
        <v>120</v>
      </c>
      <c r="B1322" s="15"/>
      <c r="C1322" s="50"/>
      <c r="D1322" s="46"/>
      <c r="E1322" s="32"/>
      <c r="F1322" s="43">
        <v>0</v>
      </c>
    </row>
    <row r="1323" spans="1:6">
      <c r="A1323" s="47" t="s">
        <v>121</v>
      </c>
      <c r="B1323" s="15"/>
      <c r="C1323" s="50"/>
      <c r="D1323" s="46"/>
      <c r="E1323" s="32"/>
      <c r="F1323" s="43">
        <v>0</v>
      </c>
    </row>
    <row r="1324" spans="1:6">
      <c r="A1324" s="47" t="s">
        <v>1143</v>
      </c>
      <c r="B1324" s="15"/>
      <c r="C1324" s="50"/>
      <c r="D1324" s="46"/>
      <c r="E1324" s="32"/>
      <c r="F1324" s="43">
        <v>0</v>
      </c>
    </row>
    <row r="1325" spans="1:6">
      <c r="A1325" s="47" t="s">
        <v>1144</v>
      </c>
      <c r="B1325" s="15"/>
      <c r="C1325" s="50"/>
      <c r="D1325" s="46"/>
      <c r="E1325" s="32"/>
      <c r="F1325" s="43">
        <v>0</v>
      </c>
    </row>
    <row r="1326" spans="1:6">
      <c r="A1326" s="47" t="s">
        <v>1145</v>
      </c>
      <c r="B1326" s="15"/>
      <c r="C1326" s="50"/>
      <c r="D1326" s="46"/>
      <c r="E1326" s="32"/>
      <c r="F1326" s="43">
        <v>0</v>
      </c>
    </row>
    <row r="1327" spans="1:6">
      <c r="A1327" s="47" t="s">
        <v>1146</v>
      </c>
      <c r="B1327" s="15"/>
      <c r="C1327" s="50"/>
      <c r="D1327" s="46"/>
      <c r="E1327" s="32"/>
      <c r="F1327" s="43">
        <v>0</v>
      </c>
    </row>
    <row r="1328" spans="1:6">
      <c r="A1328" s="47" t="s">
        <v>1147</v>
      </c>
      <c r="B1328" s="15">
        <v>75</v>
      </c>
      <c r="C1328" s="50">
        <v>75</v>
      </c>
      <c r="D1328" s="46">
        <f>C1328/B1328</f>
        <v>1</v>
      </c>
      <c r="E1328" s="32">
        <f>C1328/F1328</f>
        <v>1</v>
      </c>
      <c r="F1328" s="43">
        <v>75</v>
      </c>
    </row>
    <row r="1329" spans="1:6">
      <c r="A1329" s="47" t="s">
        <v>1148</v>
      </c>
      <c r="B1329" s="15"/>
      <c r="C1329" s="50"/>
      <c r="D1329" s="46"/>
      <c r="E1329" s="32"/>
      <c r="F1329" s="43">
        <v>0</v>
      </c>
    </row>
    <row r="1330" spans="1:6">
      <c r="A1330" s="47" t="s">
        <v>1149</v>
      </c>
      <c r="B1330" s="15"/>
      <c r="C1330" s="50"/>
      <c r="D1330" s="46"/>
      <c r="E1330" s="32"/>
      <c r="F1330" s="43">
        <v>0</v>
      </c>
    </row>
    <row r="1331" spans="1:6">
      <c r="A1331" s="47" t="s">
        <v>1150</v>
      </c>
      <c r="B1331" s="15">
        <v>1188</v>
      </c>
      <c r="C1331" s="50">
        <v>1188</v>
      </c>
      <c r="D1331" s="46">
        <f>C1331/B1331</f>
        <v>1</v>
      </c>
      <c r="E1331" s="32">
        <f>C1331/F1331</f>
        <v>1.2452830188679245</v>
      </c>
      <c r="F1331" s="43">
        <v>954</v>
      </c>
    </row>
    <row r="1332" spans="1:6">
      <c r="A1332" s="47" t="s">
        <v>1151</v>
      </c>
      <c r="B1332" s="15"/>
      <c r="C1332" s="50"/>
      <c r="D1332" s="46"/>
      <c r="E1332" s="32"/>
      <c r="F1332" s="43">
        <v>0</v>
      </c>
    </row>
    <row r="1333" spans="1:6">
      <c r="A1333" s="47" t="s">
        <v>128</v>
      </c>
      <c r="B1333" s="15"/>
      <c r="C1333" s="50"/>
      <c r="D1333" s="46"/>
      <c r="E1333" s="32"/>
      <c r="F1333" s="43">
        <v>0</v>
      </c>
    </row>
    <row r="1334" spans="1:6">
      <c r="A1334" s="47" t="s">
        <v>1152</v>
      </c>
      <c r="B1334" s="15">
        <v>57</v>
      </c>
      <c r="C1334" s="50">
        <v>88.971599999999995</v>
      </c>
      <c r="D1334" s="46">
        <f>C1334/B1334</f>
        <v>1.5609052631578946</v>
      </c>
      <c r="E1334" s="32">
        <f>C1334/F1334</f>
        <v>0.22639083969465648</v>
      </c>
      <c r="F1334" s="43">
        <v>393</v>
      </c>
    </row>
    <row r="1335" spans="1:6">
      <c r="A1335" s="44" t="s">
        <v>1153</v>
      </c>
      <c r="B1335" s="15"/>
      <c r="C1335" s="50">
        <v>0</v>
      </c>
      <c r="D1335" s="46"/>
      <c r="E1335" s="32"/>
      <c r="F1335" s="43">
        <v>0</v>
      </c>
    </row>
    <row r="1336" spans="1:6">
      <c r="A1336" s="47" t="s">
        <v>119</v>
      </c>
      <c r="B1336" s="15"/>
      <c r="C1336" s="50"/>
      <c r="D1336" s="46"/>
      <c r="E1336" s="32"/>
      <c r="F1336" s="43">
        <v>0</v>
      </c>
    </row>
    <row r="1337" spans="1:6">
      <c r="A1337" s="47" t="s">
        <v>120</v>
      </c>
      <c r="B1337" s="15"/>
      <c r="C1337" s="50"/>
      <c r="D1337" s="46"/>
      <c r="E1337" s="32"/>
      <c r="F1337" s="43">
        <v>0</v>
      </c>
    </row>
    <row r="1338" spans="1:6">
      <c r="A1338" s="47" t="s">
        <v>121</v>
      </c>
      <c r="B1338" s="15"/>
      <c r="C1338" s="50"/>
      <c r="D1338" s="46"/>
      <c r="E1338" s="32"/>
      <c r="F1338" s="43">
        <v>0</v>
      </c>
    </row>
    <row r="1339" spans="1:6">
      <c r="A1339" s="47" t="s">
        <v>1154</v>
      </c>
      <c r="B1339" s="15"/>
      <c r="C1339" s="50"/>
      <c r="D1339" s="46"/>
      <c r="E1339" s="32"/>
      <c r="F1339" s="43">
        <v>0</v>
      </c>
    </row>
    <row r="1340" spans="1:6">
      <c r="A1340" s="47" t="s">
        <v>1155</v>
      </c>
      <c r="B1340" s="15"/>
      <c r="C1340" s="50"/>
      <c r="D1340" s="46"/>
      <c r="E1340" s="32"/>
      <c r="F1340" s="43">
        <v>0</v>
      </c>
    </row>
    <row r="1341" spans="1:6">
      <c r="A1341" s="47" t="s">
        <v>1156</v>
      </c>
      <c r="B1341" s="15"/>
      <c r="C1341" s="50"/>
      <c r="D1341" s="46"/>
      <c r="E1341" s="32"/>
      <c r="F1341" s="43">
        <v>0</v>
      </c>
    </row>
    <row r="1342" spans="1:6">
      <c r="A1342" s="47" t="s">
        <v>1157</v>
      </c>
      <c r="B1342" s="15"/>
      <c r="C1342" s="50"/>
      <c r="D1342" s="46"/>
      <c r="E1342" s="32"/>
      <c r="F1342" s="43">
        <v>0</v>
      </c>
    </row>
    <row r="1343" spans="1:6">
      <c r="A1343" s="47" t="s">
        <v>1158</v>
      </c>
      <c r="B1343" s="15"/>
      <c r="C1343" s="50"/>
      <c r="D1343" s="46"/>
      <c r="E1343" s="32"/>
      <c r="F1343" s="43">
        <v>0</v>
      </c>
    </row>
    <row r="1344" spans="1:6">
      <c r="A1344" s="47" t="s">
        <v>1159</v>
      </c>
      <c r="B1344" s="15"/>
      <c r="C1344" s="50"/>
      <c r="D1344" s="46"/>
      <c r="E1344" s="32"/>
      <c r="F1344" s="43">
        <v>0</v>
      </c>
    </row>
    <row r="1345" spans="1:6">
      <c r="A1345" s="47" t="s">
        <v>1160</v>
      </c>
      <c r="B1345" s="15"/>
      <c r="C1345" s="50"/>
      <c r="D1345" s="46"/>
      <c r="E1345" s="32"/>
      <c r="F1345" s="43">
        <v>0</v>
      </c>
    </row>
    <row r="1346" spans="1:6">
      <c r="A1346" s="47" t="s">
        <v>1161</v>
      </c>
      <c r="B1346" s="15"/>
      <c r="C1346" s="50"/>
      <c r="D1346" s="46"/>
      <c r="E1346" s="32"/>
      <c r="F1346" s="43">
        <v>0</v>
      </c>
    </row>
    <row r="1347" spans="1:6">
      <c r="A1347" s="47" t="s">
        <v>128</v>
      </c>
      <c r="B1347" s="15"/>
      <c r="C1347" s="50"/>
      <c r="D1347" s="46"/>
      <c r="E1347" s="32"/>
      <c r="F1347" s="43">
        <v>0</v>
      </c>
    </row>
    <row r="1348" spans="1:6">
      <c r="A1348" s="47" t="s">
        <v>1162</v>
      </c>
      <c r="B1348" s="15"/>
      <c r="C1348" s="50"/>
      <c r="D1348" s="46"/>
      <c r="E1348" s="32"/>
      <c r="F1348" s="43">
        <v>0</v>
      </c>
    </row>
    <row r="1349" spans="1:6">
      <c r="A1349" s="44" t="s">
        <v>1163</v>
      </c>
      <c r="B1349" s="15"/>
      <c r="C1349" s="50">
        <v>0</v>
      </c>
      <c r="D1349" s="46"/>
      <c r="E1349" s="32"/>
      <c r="F1349" s="43">
        <v>0</v>
      </c>
    </row>
    <row r="1350" spans="1:6">
      <c r="A1350" s="47" t="s">
        <v>1164</v>
      </c>
      <c r="B1350" s="15"/>
      <c r="C1350" s="50"/>
      <c r="D1350" s="46"/>
      <c r="E1350" s="32"/>
      <c r="F1350" s="43">
        <v>0</v>
      </c>
    </row>
    <row r="1351" spans="1:6">
      <c r="A1351" s="47" t="s">
        <v>1165</v>
      </c>
      <c r="B1351" s="15"/>
      <c r="C1351" s="50"/>
      <c r="D1351" s="46"/>
      <c r="E1351" s="32"/>
      <c r="F1351" s="43">
        <v>0</v>
      </c>
    </row>
    <row r="1352" spans="1:6">
      <c r="A1352" s="47" t="s">
        <v>1166</v>
      </c>
      <c r="B1352" s="15"/>
      <c r="C1352" s="50"/>
      <c r="D1352" s="46"/>
      <c r="E1352" s="32"/>
      <c r="F1352" s="43">
        <v>0</v>
      </c>
    </row>
    <row r="1353" spans="1:6">
      <c r="A1353" s="47" t="s">
        <v>1167</v>
      </c>
      <c r="B1353" s="15"/>
      <c r="C1353" s="50"/>
      <c r="D1353" s="46"/>
      <c r="E1353" s="32"/>
      <c r="F1353" s="43">
        <v>0</v>
      </c>
    </row>
    <row r="1354" spans="1:6">
      <c r="A1354" s="47" t="s">
        <v>1168</v>
      </c>
      <c r="B1354" s="15"/>
      <c r="C1354" s="50"/>
      <c r="D1354" s="46"/>
      <c r="E1354" s="32"/>
      <c r="F1354" s="43">
        <v>0</v>
      </c>
    </row>
    <row r="1355" spans="1:6">
      <c r="A1355" s="44" t="s">
        <v>1169</v>
      </c>
      <c r="B1355" s="15">
        <v>2516</v>
      </c>
      <c r="C1355" s="50">
        <v>1816</v>
      </c>
      <c r="D1355" s="46">
        <f>C1355/B1355</f>
        <v>0.72178060413354528</v>
      </c>
      <c r="E1355" s="32">
        <f>C1355/F1355</f>
        <v>0.79163034001743682</v>
      </c>
      <c r="F1355" s="43">
        <v>2294</v>
      </c>
    </row>
    <row r="1356" spans="1:6">
      <c r="A1356" s="47" t="s">
        <v>1170</v>
      </c>
      <c r="B1356" s="15"/>
      <c r="C1356" s="50"/>
      <c r="D1356" s="46"/>
      <c r="E1356" s="32"/>
      <c r="F1356" s="43">
        <v>0</v>
      </c>
    </row>
    <row r="1357" spans="1:6">
      <c r="A1357" s="47" t="s">
        <v>1171</v>
      </c>
      <c r="B1357" s="15"/>
      <c r="C1357" s="50"/>
      <c r="D1357" s="46"/>
      <c r="E1357" s="32"/>
      <c r="F1357" s="43">
        <v>0</v>
      </c>
    </row>
    <row r="1358" spans="1:6">
      <c r="A1358" s="47" t="s">
        <v>1172</v>
      </c>
      <c r="B1358" s="15">
        <v>2516</v>
      </c>
      <c r="C1358" s="50">
        <v>1816</v>
      </c>
      <c r="D1358" s="46">
        <f>C1358/B1358</f>
        <v>0.72178060413354528</v>
      </c>
      <c r="E1358" s="32">
        <f>C1358/F1358</f>
        <v>0.79163034001743682</v>
      </c>
      <c r="F1358" s="43">
        <v>2294</v>
      </c>
    </row>
    <row r="1359" spans="1:6">
      <c r="A1359" s="47" t="s">
        <v>1173</v>
      </c>
      <c r="B1359" s="15"/>
      <c r="C1359" s="50"/>
      <c r="D1359" s="46"/>
      <c r="E1359" s="32"/>
      <c r="F1359" s="43">
        <v>0</v>
      </c>
    </row>
    <row r="1360" spans="1:6">
      <c r="A1360" s="47" t="s">
        <v>1174</v>
      </c>
      <c r="B1360" s="15"/>
      <c r="C1360" s="50"/>
      <c r="D1360" s="46"/>
      <c r="E1360" s="32"/>
      <c r="F1360" s="43">
        <v>0</v>
      </c>
    </row>
    <row r="1361" spans="1:6">
      <c r="A1361" s="44" t="s">
        <v>1175</v>
      </c>
      <c r="B1361" s="15"/>
      <c r="C1361" s="50">
        <v>0</v>
      </c>
      <c r="D1361" s="46"/>
      <c r="E1361" s="32"/>
      <c r="F1361" s="43">
        <v>0</v>
      </c>
    </row>
    <row r="1362" spans="1:6">
      <c r="A1362" s="47" t="s">
        <v>1176</v>
      </c>
      <c r="B1362" s="15"/>
      <c r="C1362" s="50"/>
      <c r="D1362" s="46"/>
      <c r="E1362" s="32"/>
      <c r="F1362" s="43">
        <v>0</v>
      </c>
    </row>
    <row r="1363" spans="1:6">
      <c r="A1363" s="47" t="s">
        <v>1177</v>
      </c>
      <c r="B1363" s="15"/>
      <c r="C1363" s="50"/>
      <c r="D1363" s="46"/>
      <c r="E1363" s="32"/>
      <c r="F1363" s="43">
        <v>0</v>
      </c>
    </row>
    <row r="1364" spans="1:6">
      <c r="A1364" s="47" t="s">
        <v>1178</v>
      </c>
      <c r="B1364" s="15"/>
      <c r="C1364" s="50"/>
      <c r="D1364" s="46"/>
      <c r="E1364" s="32"/>
      <c r="F1364" s="43">
        <v>0</v>
      </c>
    </row>
    <row r="1365" spans="1:6">
      <c r="A1365" s="47" t="s">
        <v>1179</v>
      </c>
      <c r="B1365" s="15"/>
      <c r="C1365" s="50"/>
      <c r="D1365" s="46"/>
      <c r="E1365" s="32"/>
      <c r="F1365" s="43">
        <v>0</v>
      </c>
    </row>
    <row r="1366" spans="1:6">
      <c r="A1366" s="47" t="s">
        <v>1180</v>
      </c>
      <c r="B1366" s="15"/>
      <c r="C1366" s="50"/>
      <c r="D1366" s="46"/>
      <c r="E1366" s="32"/>
      <c r="F1366" s="43">
        <v>0</v>
      </c>
    </row>
    <row r="1367" spans="1:6">
      <c r="A1367" s="47" t="s">
        <v>1181</v>
      </c>
      <c r="B1367" s="15"/>
      <c r="C1367" s="50"/>
      <c r="D1367" s="46"/>
      <c r="E1367" s="32"/>
      <c r="F1367" s="43">
        <v>0</v>
      </c>
    </row>
    <row r="1368" spans="1:6">
      <c r="A1368" s="47" t="s">
        <v>1182</v>
      </c>
      <c r="B1368" s="15"/>
      <c r="C1368" s="50"/>
      <c r="D1368" s="46"/>
      <c r="E1368" s="32"/>
      <c r="F1368" s="43">
        <v>0</v>
      </c>
    </row>
    <row r="1369" spans="1:6">
      <c r="A1369" s="47" t="s">
        <v>1183</v>
      </c>
      <c r="B1369" s="15"/>
      <c r="C1369" s="50"/>
      <c r="D1369" s="46"/>
      <c r="E1369" s="32"/>
      <c r="F1369" s="43">
        <v>0</v>
      </c>
    </row>
    <row r="1370" spans="1:6">
      <c r="A1370" s="47" t="s">
        <v>1184</v>
      </c>
      <c r="B1370" s="15"/>
      <c r="C1370" s="50"/>
      <c r="D1370" s="46"/>
      <c r="E1370" s="32"/>
      <c r="F1370" s="43">
        <v>0</v>
      </c>
    </row>
    <row r="1371" spans="1:6">
      <c r="A1371" s="47" t="s">
        <v>1185</v>
      </c>
      <c r="B1371" s="15"/>
      <c r="C1371" s="50"/>
      <c r="D1371" s="46"/>
      <c r="E1371" s="32"/>
      <c r="F1371" s="43">
        <v>0</v>
      </c>
    </row>
    <row r="1372" spans="1:6">
      <c r="A1372" s="47" t="s">
        <v>1186</v>
      </c>
      <c r="B1372" s="15"/>
      <c r="C1372" s="50"/>
      <c r="D1372" s="46"/>
      <c r="E1372" s="32"/>
      <c r="F1372" s="43">
        <v>0</v>
      </c>
    </row>
    <row r="1373" spans="1:6">
      <c r="A1373" s="44" t="s">
        <v>1187</v>
      </c>
      <c r="B1373" s="15">
        <v>7000</v>
      </c>
      <c r="C1373" s="50"/>
      <c r="D1373" s="46"/>
      <c r="E1373" s="32"/>
    </row>
    <row r="1374" spans="1:6">
      <c r="A1374" s="47" t="s">
        <v>1188</v>
      </c>
      <c r="B1374" s="15">
        <v>7000</v>
      </c>
      <c r="C1374" s="50"/>
      <c r="D1374" s="46"/>
      <c r="E1374" s="32"/>
    </row>
    <row r="1375" spans="1:6">
      <c r="A1375" s="44" t="s">
        <v>1189</v>
      </c>
      <c r="B1375" s="15">
        <v>144524</v>
      </c>
      <c r="C1375" s="50">
        <v>112678.23109</v>
      </c>
      <c r="D1375" s="46">
        <f>C1375/B1375</f>
        <v>0.77965065380144472</v>
      </c>
      <c r="E1375" s="32">
        <f>C1375/F1375</f>
        <v>8.5136555413675854</v>
      </c>
      <c r="F1375" s="43">
        <v>13235</v>
      </c>
    </row>
    <row r="1376" spans="1:6">
      <c r="A1376" s="44" t="s">
        <v>1190</v>
      </c>
      <c r="B1376" s="15">
        <v>144524</v>
      </c>
      <c r="C1376" s="50">
        <v>112678.23109</v>
      </c>
      <c r="D1376" s="46">
        <f>C1376/B1376</f>
        <v>0.77965065380144472</v>
      </c>
      <c r="E1376" s="32">
        <f>C1376/F1376</f>
        <v>8.5136555413675854</v>
      </c>
      <c r="F1376" s="43">
        <v>13235</v>
      </c>
    </row>
    <row r="1377" spans="1:6">
      <c r="A1377" s="52" t="s">
        <v>1191</v>
      </c>
      <c r="B1377" s="15">
        <v>144524</v>
      </c>
      <c r="C1377" s="50">
        <v>112678.23109</v>
      </c>
      <c r="D1377" s="46">
        <f>C1377/B1377</f>
        <v>0.77965065380144472</v>
      </c>
      <c r="E1377" s="32">
        <f>C1377/F1377</f>
        <v>8.5136555413675854</v>
      </c>
      <c r="F1377" s="43">
        <v>13235</v>
      </c>
    </row>
    <row r="1378" spans="1:6">
      <c r="A1378" s="44" t="s">
        <v>1192</v>
      </c>
      <c r="B1378" s="15">
        <v>1716</v>
      </c>
      <c r="C1378" s="50">
        <v>1773.2773139999999</v>
      </c>
      <c r="D1378" s="46">
        <f>C1378/B1378</f>
        <v>1.0333783881118881</v>
      </c>
      <c r="E1378" s="32">
        <f>C1378/F1378</f>
        <v>2.7925626992125983</v>
      </c>
      <c r="F1378" s="43">
        <v>635</v>
      </c>
    </row>
    <row r="1379" spans="1:6">
      <c r="A1379" s="44" t="s">
        <v>1193</v>
      </c>
      <c r="B1379" s="15"/>
      <c r="C1379" s="50"/>
      <c r="D1379" s="46"/>
      <c r="E1379" s="32"/>
      <c r="F1379" s="43">
        <v>0</v>
      </c>
    </row>
    <row r="1380" spans="1:6">
      <c r="A1380" s="44" t="s">
        <v>1194</v>
      </c>
      <c r="B1380" s="15"/>
      <c r="C1380" s="50">
        <v>0</v>
      </c>
      <c r="D1380" s="46"/>
      <c r="E1380" s="32"/>
      <c r="F1380" s="43">
        <v>0</v>
      </c>
    </row>
    <row r="1381" spans="1:6">
      <c r="A1381" s="47" t="s">
        <v>1195</v>
      </c>
      <c r="B1381" s="15"/>
      <c r="C1381" s="50"/>
      <c r="D1381" s="46"/>
      <c r="E1381" s="32"/>
      <c r="F1381" s="43">
        <v>0</v>
      </c>
    </row>
    <row r="1382" spans="1:6">
      <c r="A1382" s="47" t="s">
        <v>1196</v>
      </c>
      <c r="B1382" s="15"/>
      <c r="C1382" s="50"/>
      <c r="D1382" s="46"/>
      <c r="E1382" s="32"/>
      <c r="F1382" s="43">
        <v>0</v>
      </c>
    </row>
    <row r="1383" spans="1:6">
      <c r="A1383" s="47" t="s">
        <v>1197</v>
      </c>
      <c r="B1383" s="15"/>
      <c r="C1383" s="50"/>
      <c r="D1383" s="46"/>
      <c r="E1383" s="32"/>
      <c r="F1383" s="43">
        <v>0</v>
      </c>
    </row>
    <row r="1384" spans="1:6">
      <c r="A1384" s="47" t="s">
        <v>1198</v>
      </c>
      <c r="B1384" s="15"/>
      <c r="C1384" s="50"/>
      <c r="D1384" s="46"/>
      <c r="E1384" s="32"/>
      <c r="F1384" s="43">
        <v>0</v>
      </c>
    </row>
    <row r="1385" spans="1:6">
      <c r="A1385" s="44" t="s">
        <v>1199</v>
      </c>
      <c r="B1385" s="15"/>
      <c r="C1385" s="50">
        <v>1773.2773139999999</v>
      </c>
      <c r="D1385" s="46"/>
      <c r="E1385" s="32">
        <f>C1385/F1385</f>
        <v>2.7925626992125983</v>
      </c>
      <c r="F1385" s="43">
        <v>635</v>
      </c>
    </row>
    <row r="1386" spans="1:6">
      <c r="A1386" s="47" t="s">
        <v>1200</v>
      </c>
      <c r="B1386" s="15">
        <v>1716</v>
      </c>
      <c r="C1386" s="50">
        <v>1773.2773139999999</v>
      </c>
      <c r="D1386" s="46">
        <f>C1386/B1386</f>
        <v>1.0333783881118881</v>
      </c>
      <c r="E1386" s="32">
        <f>C1386/F1386</f>
        <v>2.7925626992125983</v>
      </c>
      <c r="F1386" s="43">
        <v>635</v>
      </c>
    </row>
    <row r="1387" spans="1:6">
      <c r="A1387" s="47" t="s">
        <v>1201</v>
      </c>
      <c r="B1387" s="15"/>
      <c r="C1387" s="50"/>
      <c r="D1387" s="46"/>
      <c r="E1387" s="32"/>
      <c r="F1387" s="43">
        <v>0</v>
      </c>
    </row>
    <row r="1388" spans="1:6">
      <c r="A1388" s="47" t="s">
        <v>1202</v>
      </c>
      <c r="B1388" s="15"/>
      <c r="C1388" s="50"/>
      <c r="D1388" s="46"/>
      <c r="E1388" s="32"/>
      <c r="F1388" s="43">
        <v>0</v>
      </c>
    </row>
    <row r="1389" spans="1:6">
      <c r="A1389" s="47" t="s">
        <v>1203</v>
      </c>
      <c r="B1389" s="15"/>
      <c r="C1389" s="50"/>
      <c r="D1389" s="46"/>
      <c r="E1389" s="32"/>
      <c r="F1389" s="43">
        <v>0</v>
      </c>
    </row>
    <row r="1390" spans="1:6">
      <c r="A1390" s="44" t="s">
        <v>1204</v>
      </c>
      <c r="B1390" s="15"/>
      <c r="C1390" s="50">
        <v>14.96</v>
      </c>
      <c r="D1390" s="46"/>
      <c r="E1390" s="32">
        <f>C1390/F1390</f>
        <v>0.28226415094339624</v>
      </c>
      <c r="F1390" s="43">
        <v>53</v>
      </c>
    </row>
    <row r="1391" spans="1:6">
      <c r="A1391" s="44" t="s">
        <v>1205</v>
      </c>
      <c r="B1391" s="15"/>
      <c r="C1391" s="50"/>
      <c r="D1391" s="46"/>
      <c r="E1391" s="32"/>
      <c r="F1391" s="43">
        <v>0</v>
      </c>
    </row>
    <row r="1392" spans="1:6">
      <c r="A1392" s="44" t="s">
        <v>1206</v>
      </c>
      <c r="B1392" s="15"/>
      <c r="C1392" s="50"/>
      <c r="D1392" s="46"/>
      <c r="E1392" s="32"/>
      <c r="F1392" s="43">
        <v>0</v>
      </c>
    </row>
    <row r="1393" spans="1:6">
      <c r="A1393" s="44" t="s">
        <v>1207</v>
      </c>
      <c r="B1393" s="15"/>
      <c r="C1393" s="50">
        <v>14.96</v>
      </c>
      <c r="D1393" s="46"/>
      <c r="E1393" s="32">
        <f>C1393/F1393</f>
        <v>0.28226415094339624</v>
      </c>
      <c r="F1393" s="43">
        <v>53</v>
      </c>
    </row>
    <row r="1394" spans="1:6">
      <c r="A1394" s="33" t="s">
        <v>82</v>
      </c>
      <c r="B1394" s="15">
        <v>658997</v>
      </c>
      <c r="C1394" s="15">
        <v>704351</v>
      </c>
      <c r="D1394" s="46">
        <f>C1394/B1394</f>
        <v>1.0688227715755914</v>
      </c>
      <c r="E1394" s="32">
        <f>C1394/F1394</f>
        <v>1.3162585308605985</v>
      </c>
      <c r="F1394" s="43">
        <v>535116</v>
      </c>
    </row>
    <row r="1395" spans="1:6">
      <c r="A1395" s="34" t="s">
        <v>83</v>
      </c>
      <c r="B1395" s="15"/>
      <c r="C1395" s="15"/>
      <c r="D1395" s="46"/>
      <c r="E1395" s="32"/>
    </row>
    <row r="1396" spans="1:6">
      <c r="A1396" s="34" t="s">
        <v>84</v>
      </c>
      <c r="B1396" s="15"/>
      <c r="C1396" s="15">
        <v>136464</v>
      </c>
      <c r="D1396" s="46"/>
      <c r="E1396" s="32">
        <f>C1396/F1396</f>
        <v>0.7114354977452233</v>
      </c>
      <c r="F1396" s="43">
        <v>191815</v>
      </c>
    </row>
    <row r="1397" spans="1:6">
      <c r="A1397" s="35" t="s">
        <v>1208</v>
      </c>
      <c r="B1397" s="15"/>
      <c r="C1397" s="15">
        <v>76220</v>
      </c>
      <c r="D1397" s="46"/>
      <c r="E1397" s="32">
        <f>C1397/F1397</f>
        <v>0.39736204155045224</v>
      </c>
      <c r="F1397" s="43">
        <v>191815</v>
      </c>
    </row>
    <row r="1398" spans="1:6">
      <c r="A1398" s="35" t="s">
        <v>1209</v>
      </c>
      <c r="B1398" s="15"/>
      <c r="C1398" s="15"/>
      <c r="D1398" s="46"/>
      <c r="E1398" s="32"/>
    </row>
    <row r="1399" spans="1:6">
      <c r="A1399" s="36" t="s">
        <v>1210</v>
      </c>
      <c r="B1399" s="15"/>
      <c r="C1399" s="15"/>
      <c r="D1399" s="46"/>
      <c r="E1399" s="32"/>
    </row>
    <row r="1400" spans="1:6">
      <c r="A1400" s="36" t="s">
        <v>1211</v>
      </c>
      <c r="B1400" s="15"/>
      <c r="C1400" s="15">
        <v>76220</v>
      </c>
      <c r="D1400" s="46"/>
      <c r="E1400" s="32">
        <f>C1400/F1400</f>
        <v>0.39736204155045224</v>
      </c>
      <c r="F1400" s="43">
        <v>191815</v>
      </c>
    </row>
    <row r="1401" spans="1:6">
      <c r="A1401" s="35" t="s">
        <v>1212</v>
      </c>
      <c r="B1401" s="15">
        <v>8871</v>
      </c>
      <c r="C1401" s="15">
        <v>18847</v>
      </c>
      <c r="D1401" s="46"/>
      <c r="E1401" s="32">
        <f>C1401/F1401</f>
        <v>1.2182147243229267</v>
      </c>
      <c r="F1401" s="43">
        <v>15471</v>
      </c>
    </row>
    <row r="1402" spans="1:6">
      <c r="A1402" s="39" t="s">
        <v>1213</v>
      </c>
      <c r="B1402" s="15"/>
      <c r="C1402" s="15"/>
      <c r="D1402" s="46"/>
      <c r="E1402" s="32"/>
    </row>
    <row r="1403" spans="1:6">
      <c r="A1403" s="36" t="s">
        <v>1214</v>
      </c>
      <c r="B1403" s="15"/>
      <c r="C1403" s="15">
        <v>1450</v>
      </c>
      <c r="D1403" s="46"/>
      <c r="E1403" s="32">
        <f>C1403/F1403</f>
        <v>0.1</v>
      </c>
      <c r="F1403" s="43">
        <v>14500</v>
      </c>
    </row>
    <row r="1404" spans="1:6">
      <c r="A1404" s="35" t="s">
        <v>1215</v>
      </c>
      <c r="B1404" s="15"/>
      <c r="C1404" s="15"/>
      <c r="D1404" s="46"/>
      <c r="E1404" s="32"/>
    </row>
    <row r="1405" spans="1:6">
      <c r="A1405" s="40" t="s">
        <v>1216</v>
      </c>
      <c r="B1405" s="15"/>
      <c r="C1405" s="15"/>
      <c r="D1405" s="46"/>
      <c r="E1405" s="32"/>
    </row>
    <row r="1406" spans="1:6">
      <c r="A1406" s="40" t="s">
        <v>1217</v>
      </c>
      <c r="B1406" s="15"/>
      <c r="C1406" s="15"/>
      <c r="D1406" s="46"/>
      <c r="E1406" s="32"/>
    </row>
    <row r="1407" spans="1:6">
      <c r="A1407" s="41" t="s">
        <v>1218</v>
      </c>
      <c r="B1407" s="15">
        <v>45000</v>
      </c>
      <c r="C1407" s="15"/>
      <c r="D1407" s="46"/>
      <c r="E1407" s="32">
        <f>C1407/F1407</f>
        <v>0</v>
      </c>
      <c r="F1407" s="43">
        <v>59194</v>
      </c>
    </row>
    <row r="1408" spans="1:6">
      <c r="A1408" s="40" t="s">
        <v>1219</v>
      </c>
      <c r="B1408" s="15"/>
      <c r="C1408" s="15">
        <v>9</v>
      </c>
      <c r="D1408" s="46"/>
      <c r="E1408" s="32">
        <f>C1408/F1408</f>
        <v>1.3677811550151976E-2</v>
      </c>
      <c r="F1408" s="43">
        <v>658</v>
      </c>
    </row>
    <row r="1409" spans="1:6">
      <c r="A1409" s="42" t="s">
        <v>1220</v>
      </c>
      <c r="B1409" s="15">
        <v>2826</v>
      </c>
      <c r="C1409" s="15">
        <v>39938</v>
      </c>
      <c r="D1409" s="46"/>
      <c r="E1409" s="32">
        <f>C1409/F1409</f>
        <v>0.83471972578689968</v>
      </c>
      <c r="F1409" s="43">
        <v>47846</v>
      </c>
    </row>
    <row r="1410" spans="1:6">
      <c r="A1410" s="33" t="s">
        <v>1221</v>
      </c>
      <c r="B1410" s="15">
        <v>715694</v>
      </c>
      <c r="C1410" s="15">
        <v>840815</v>
      </c>
      <c r="D1410" s="46"/>
      <c r="E1410" s="32">
        <f>C1410/F1410</f>
        <v>0.97251266510907031</v>
      </c>
      <c r="F1410" s="43">
        <v>864580</v>
      </c>
    </row>
  </sheetData>
  <mergeCells count="1">
    <mergeCell ref="A2:E2"/>
  </mergeCells>
  <phoneticPr fontId="1" type="noConversion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14" sqref="C14"/>
    </sheetView>
  </sheetViews>
  <sheetFormatPr defaultRowHeight="13.5"/>
  <cols>
    <col min="1" max="1" width="27.5" style="1" customWidth="1"/>
    <col min="2" max="4" width="15.25" style="1" customWidth="1"/>
    <col min="5" max="16384" width="9" style="1"/>
  </cols>
  <sheetData>
    <row r="1" spans="1:4" ht="21" customHeight="1">
      <c r="A1" s="53" t="s">
        <v>1222</v>
      </c>
      <c r="B1" s="54"/>
      <c r="C1" s="54"/>
      <c r="D1" s="54"/>
    </row>
    <row r="2" spans="1:4" ht="39.6" customHeight="1">
      <c r="A2" s="164" t="s">
        <v>1223</v>
      </c>
      <c r="B2" s="164"/>
      <c r="C2" s="164"/>
      <c r="D2" s="164"/>
    </row>
    <row r="3" spans="1:4" ht="19.149999999999999" customHeight="1">
      <c r="A3" s="159" t="s">
        <v>1598</v>
      </c>
      <c r="B3" s="3"/>
      <c r="D3" s="4" t="s">
        <v>2</v>
      </c>
    </row>
    <row r="4" spans="1:4" ht="27">
      <c r="A4" s="55" t="s">
        <v>1224</v>
      </c>
      <c r="B4" s="5" t="s">
        <v>4</v>
      </c>
      <c r="C4" s="6" t="s">
        <v>5</v>
      </c>
      <c r="D4" s="6" t="s">
        <v>6</v>
      </c>
    </row>
    <row r="5" spans="1:4">
      <c r="A5" s="56" t="s">
        <v>1225</v>
      </c>
      <c r="B5" s="57">
        <v>114777</v>
      </c>
      <c r="C5" s="57">
        <v>113369</v>
      </c>
      <c r="D5" s="58">
        <f>C5/B5</f>
        <v>0.98773273391010397</v>
      </c>
    </row>
    <row r="6" spans="1:4">
      <c r="A6" s="56" t="s">
        <v>1226</v>
      </c>
      <c r="B6" s="57">
        <v>114614</v>
      </c>
      <c r="C6" s="57">
        <v>86976</v>
      </c>
      <c r="D6" s="58">
        <f t="shared" ref="D6:D13" si="0">C6/B6</f>
        <v>0.75886017414975482</v>
      </c>
    </row>
    <row r="7" spans="1:4">
      <c r="A7" s="56" t="s">
        <v>1227</v>
      </c>
      <c r="B7" s="57">
        <v>83497</v>
      </c>
      <c r="C7" s="57">
        <v>121018</v>
      </c>
      <c r="D7" s="58">
        <f t="shared" si="0"/>
        <v>1.4493694384229374</v>
      </c>
    </row>
    <row r="8" spans="1:4">
      <c r="A8" s="56" t="s">
        <v>1228</v>
      </c>
      <c r="B8" s="57">
        <v>19601</v>
      </c>
      <c r="C8" s="57">
        <v>370</v>
      </c>
      <c r="D8" s="58">
        <f t="shared" si="0"/>
        <v>1.8876587929187286E-2</v>
      </c>
    </row>
    <row r="9" spans="1:4">
      <c r="A9" s="56" t="s">
        <v>1229</v>
      </c>
      <c r="B9" s="57">
        <v>236748</v>
      </c>
      <c r="C9" s="57">
        <v>430802</v>
      </c>
      <c r="D9" s="58">
        <f t="shared" si="0"/>
        <v>1.8196647912548363</v>
      </c>
    </row>
    <row r="10" spans="1:4">
      <c r="A10" s="56" t="s">
        <v>1230</v>
      </c>
      <c r="B10" s="57">
        <v>18237</v>
      </c>
      <c r="C10" s="57">
        <v>40781</v>
      </c>
      <c r="D10" s="58">
        <f t="shared" si="0"/>
        <v>2.2361682294236989</v>
      </c>
    </row>
    <row r="11" spans="1:4">
      <c r="A11" s="56" t="s">
        <v>1231</v>
      </c>
      <c r="B11" s="57">
        <v>1716</v>
      </c>
      <c r="C11" s="57">
        <v>1773</v>
      </c>
      <c r="D11" s="58">
        <f t="shared" si="0"/>
        <v>1.0332167832167831</v>
      </c>
    </row>
    <row r="12" spans="1:4">
      <c r="A12" s="56" t="s">
        <v>1232</v>
      </c>
      <c r="B12" s="57">
        <v>69806</v>
      </c>
      <c r="C12" s="57">
        <v>-14518</v>
      </c>
      <c r="D12" s="58">
        <f t="shared" si="0"/>
        <v>-0.20797639171417931</v>
      </c>
    </row>
    <row r="13" spans="1:4">
      <c r="A13" s="59" t="s">
        <v>1233</v>
      </c>
      <c r="B13" s="57">
        <v>658997</v>
      </c>
      <c r="C13" s="57">
        <f>SUM(C5:C12)</f>
        <v>780571</v>
      </c>
      <c r="D13" s="58">
        <f t="shared" si="0"/>
        <v>1.1844833891504818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1"/>
  <sheetViews>
    <sheetView workbookViewId="0">
      <selection activeCell="H5" sqref="H5"/>
    </sheetView>
  </sheetViews>
  <sheetFormatPr defaultRowHeight="13.5"/>
  <cols>
    <col min="1" max="1" width="29" style="1" customWidth="1"/>
    <col min="2" max="3" width="13.75" style="1" customWidth="1"/>
    <col min="4" max="4" width="13.75" style="62" customWidth="1"/>
    <col min="5" max="16384" width="9" style="1"/>
  </cols>
  <sheetData>
    <row r="1" spans="1:4" ht="14.25">
      <c r="A1" s="53" t="s">
        <v>1234</v>
      </c>
      <c r="B1" s="54"/>
      <c r="C1" s="54"/>
      <c r="D1" s="61"/>
    </row>
    <row r="2" spans="1:4" ht="30.6" customHeight="1">
      <c r="A2" s="164" t="s">
        <v>1235</v>
      </c>
      <c r="B2" s="164"/>
      <c r="C2" s="164"/>
      <c r="D2" s="164"/>
    </row>
    <row r="3" spans="1:4" ht="14.25">
      <c r="A3" s="159" t="s">
        <v>1598</v>
      </c>
      <c r="B3" s="3"/>
      <c r="D3" s="4" t="s">
        <v>2</v>
      </c>
    </row>
    <row r="4" spans="1:4" ht="27">
      <c r="A4" s="63" t="s">
        <v>1236</v>
      </c>
      <c r="B4" s="5" t="s">
        <v>4</v>
      </c>
      <c r="C4" s="6" t="s">
        <v>5</v>
      </c>
      <c r="D4" s="64" t="s">
        <v>6</v>
      </c>
    </row>
    <row r="5" spans="1:4">
      <c r="A5" s="65" t="s">
        <v>1225</v>
      </c>
      <c r="B5" s="60">
        <f>SUM(B6:B12)</f>
        <v>67996</v>
      </c>
      <c r="C5" s="60">
        <v>113282</v>
      </c>
      <c r="D5" s="66">
        <f>C5/B5</f>
        <v>1.6660097652803105</v>
      </c>
    </row>
    <row r="6" spans="1:4">
      <c r="A6" s="65" t="s">
        <v>1237</v>
      </c>
      <c r="B6" s="60">
        <v>24214</v>
      </c>
      <c r="C6" s="60">
        <v>28285</v>
      </c>
      <c r="D6" s="66">
        <f>C6/B6</f>
        <v>1.168125877591476</v>
      </c>
    </row>
    <row r="7" spans="1:4">
      <c r="A7" s="65" t="s">
        <v>1238</v>
      </c>
      <c r="B7" s="60">
        <v>18397</v>
      </c>
      <c r="C7" s="60">
        <v>25087</v>
      </c>
      <c r="D7" s="66">
        <f>C7/B7</f>
        <v>1.3636462466706529</v>
      </c>
    </row>
    <row r="8" spans="1:4">
      <c r="A8" s="65" t="s">
        <v>1239</v>
      </c>
      <c r="B8" s="60">
        <v>405</v>
      </c>
      <c r="C8" s="60">
        <v>12975</v>
      </c>
      <c r="D8" s="66">
        <f>C8/B8</f>
        <v>32.037037037037038</v>
      </c>
    </row>
    <row r="9" spans="1:4">
      <c r="A9" s="65" t="s">
        <v>1240</v>
      </c>
      <c r="B9" s="60">
        <v>15326</v>
      </c>
      <c r="C9" s="60">
        <v>16910</v>
      </c>
      <c r="D9" s="66">
        <f>C9/B9</f>
        <v>1.1033537778937752</v>
      </c>
    </row>
    <row r="10" spans="1:4">
      <c r="A10" s="65" t="s">
        <v>1241</v>
      </c>
      <c r="B10" s="60"/>
      <c r="C10" s="60">
        <v>879</v>
      </c>
      <c r="D10" s="66"/>
    </row>
    <row r="11" spans="1:4">
      <c r="A11" s="65" t="s">
        <v>1242</v>
      </c>
      <c r="B11" s="60">
        <v>7305</v>
      </c>
      <c r="C11" s="60">
        <v>22458</v>
      </c>
      <c r="D11" s="66">
        <f>C11/B11</f>
        <v>3.0743326488706364</v>
      </c>
    </row>
    <row r="12" spans="1:4">
      <c r="A12" s="65" t="s">
        <v>1243</v>
      </c>
      <c r="B12" s="60">
        <v>2349</v>
      </c>
      <c r="C12" s="60">
        <v>6688</v>
      </c>
      <c r="D12" s="66">
        <f>C12/B12</f>
        <v>2.8471690080885481</v>
      </c>
    </row>
    <row r="13" spans="1:4">
      <c r="A13" s="65" t="s">
        <v>1226</v>
      </c>
      <c r="B13" s="60">
        <v>13165</v>
      </c>
      <c r="C13" s="60">
        <v>45211</v>
      </c>
      <c r="D13" s="66">
        <f>C13/B13</f>
        <v>3.4341815419673378</v>
      </c>
    </row>
    <row r="14" spans="1:4">
      <c r="A14" s="65" t="s">
        <v>1244</v>
      </c>
      <c r="B14" s="60">
        <v>8691</v>
      </c>
      <c r="C14" s="60">
        <v>8120</v>
      </c>
      <c r="D14" s="66">
        <f>C14/B14</f>
        <v>0.93429985041997465</v>
      </c>
    </row>
    <row r="15" spans="1:4">
      <c r="A15" s="65" t="s">
        <v>1245</v>
      </c>
      <c r="B15" s="60"/>
      <c r="C15" s="60">
        <v>795</v>
      </c>
      <c r="D15" s="66"/>
    </row>
    <row r="16" spans="1:4">
      <c r="A16" s="65" t="s">
        <v>1246</v>
      </c>
      <c r="B16" s="60"/>
      <c r="C16" s="60">
        <v>105</v>
      </c>
      <c r="D16" s="66"/>
    </row>
    <row r="17" spans="1:4">
      <c r="A17" s="65" t="s">
        <v>1247</v>
      </c>
      <c r="B17" s="60"/>
      <c r="C17" s="60">
        <v>40</v>
      </c>
      <c r="D17" s="66"/>
    </row>
    <row r="18" spans="1:4">
      <c r="A18" s="65" t="s">
        <v>1248</v>
      </c>
      <c r="B18" s="60"/>
      <c r="C18" s="60">
        <v>265</v>
      </c>
      <c r="D18" s="66"/>
    </row>
    <row r="19" spans="1:4">
      <c r="A19" s="65" t="s">
        <v>1249</v>
      </c>
      <c r="B19" s="60"/>
      <c r="C19" s="60">
        <v>1670</v>
      </c>
      <c r="D19" s="66"/>
    </row>
    <row r="20" spans="1:4">
      <c r="A20" s="65" t="s">
        <v>1250</v>
      </c>
      <c r="B20" s="60"/>
      <c r="C20" s="60">
        <v>439</v>
      </c>
      <c r="D20" s="66"/>
    </row>
    <row r="21" spans="1:4">
      <c r="A21" s="65" t="s">
        <v>1251</v>
      </c>
      <c r="B21" s="60"/>
      <c r="C21" s="60"/>
      <c r="D21" s="66"/>
    </row>
    <row r="22" spans="1:4">
      <c r="A22" s="65" t="s">
        <v>1252</v>
      </c>
      <c r="B22" s="60"/>
      <c r="C22" s="60">
        <v>1058</v>
      </c>
      <c r="D22" s="66"/>
    </row>
    <row r="23" spans="1:4">
      <c r="A23" s="65" t="s">
        <v>1253</v>
      </c>
      <c r="B23" s="60"/>
      <c r="C23" s="60">
        <v>1221</v>
      </c>
      <c r="D23" s="66"/>
    </row>
    <row r="24" spans="1:4">
      <c r="A24" s="65" t="s">
        <v>1254</v>
      </c>
      <c r="B24" s="60"/>
      <c r="C24" s="60">
        <v>32</v>
      </c>
      <c r="D24" s="66"/>
    </row>
    <row r="25" spans="1:4">
      <c r="A25" s="65" t="s">
        <v>1255</v>
      </c>
      <c r="B25" s="60"/>
      <c r="C25" s="60">
        <v>12054</v>
      </c>
      <c r="D25" s="66"/>
    </row>
    <row r="26" spans="1:4">
      <c r="A26" s="65" t="s">
        <v>1256</v>
      </c>
      <c r="B26" s="60"/>
      <c r="C26" s="60">
        <v>177</v>
      </c>
      <c r="D26" s="66"/>
    </row>
    <row r="27" spans="1:4">
      <c r="A27" s="65" t="s">
        <v>1257</v>
      </c>
      <c r="B27" s="60"/>
      <c r="C27" s="60">
        <v>236</v>
      </c>
      <c r="D27" s="66"/>
    </row>
    <row r="28" spans="1:4">
      <c r="A28" s="65" t="s">
        <v>1258</v>
      </c>
      <c r="B28" s="60"/>
      <c r="C28" s="60">
        <v>1124</v>
      </c>
      <c r="D28" s="66"/>
    </row>
    <row r="29" spans="1:4">
      <c r="A29" s="65" t="s">
        <v>1259</v>
      </c>
      <c r="B29" s="60"/>
      <c r="C29" s="60">
        <v>251</v>
      </c>
      <c r="D29" s="66"/>
    </row>
    <row r="30" spans="1:4">
      <c r="A30" s="65" t="s">
        <v>1260</v>
      </c>
      <c r="B30" s="60"/>
      <c r="C30" s="60">
        <v>1518</v>
      </c>
      <c r="D30" s="66"/>
    </row>
    <row r="31" spans="1:4">
      <c r="A31" s="65" t="s">
        <v>1261</v>
      </c>
      <c r="B31" s="60"/>
      <c r="C31" s="60">
        <v>12</v>
      </c>
      <c r="D31" s="66"/>
    </row>
    <row r="32" spans="1:4">
      <c r="A32" s="65" t="s">
        <v>1262</v>
      </c>
      <c r="B32" s="60"/>
      <c r="C32" s="60">
        <v>6</v>
      </c>
      <c r="D32" s="66"/>
    </row>
    <row r="33" spans="1:4">
      <c r="A33" s="65" t="s">
        <v>1263</v>
      </c>
      <c r="B33" s="60"/>
      <c r="C33" s="60">
        <v>5463</v>
      </c>
      <c r="D33" s="66"/>
    </row>
    <row r="34" spans="1:4">
      <c r="A34" s="65" t="s">
        <v>1264</v>
      </c>
      <c r="B34" s="60"/>
      <c r="C34" s="60">
        <v>1657</v>
      </c>
      <c r="D34" s="66"/>
    </row>
    <row r="35" spans="1:4">
      <c r="A35" s="65" t="s">
        <v>1265</v>
      </c>
      <c r="B35" s="60">
        <v>928</v>
      </c>
      <c r="C35" s="60">
        <v>785</v>
      </c>
      <c r="D35" s="66">
        <f>C35/B35</f>
        <v>0.84590517241379315</v>
      </c>
    </row>
    <row r="36" spans="1:4">
      <c r="A36" s="65" t="s">
        <v>1266</v>
      </c>
      <c r="B36" s="60"/>
      <c r="C36" s="60">
        <v>283</v>
      </c>
      <c r="D36" s="66"/>
    </row>
    <row r="37" spans="1:4">
      <c r="A37" s="65" t="s">
        <v>1267</v>
      </c>
      <c r="B37" s="60">
        <v>1362</v>
      </c>
      <c r="C37" s="60">
        <v>2280</v>
      </c>
      <c r="D37" s="66">
        <f>C37/B37</f>
        <v>1.6740088105726871</v>
      </c>
    </row>
    <row r="38" spans="1:4">
      <c r="A38" s="65" t="s">
        <v>1268</v>
      </c>
      <c r="B38" s="60"/>
      <c r="C38" s="60">
        <v>481</v>
      </c>
      <c r="D38" s="66"/>
    </row>
    <row r="39" spans="1:4">
      <c r="A39" s="65" t="s">
        <v>1269</v>
      </c>
      <c r="B39" s="60"/>
      <c r="C39" s="60">
        <v>14</v>
      </c>
      <c r="D39" s="66"/>
    </row>
    <row r="40" spans="1:4">
      <c r="A40" s="65" t="s">
        <v>1270</v>
      </c>
      <c r="B40" s="60">
        <v>2184</v>
      </c>
      <c r="C40" s="60">
        <v>5075</v>
      </c>
      <c r="D40" s="66">
        <f>C40/B40</f>
        <v>2.3237179487179489</v>
      </c>
    </row>
    <row r="41" spans="1:4">
      <c r="A41" s="65" t="s">
        <v>1227</v>
      </c>
      <c r="B41" s="60">
        <f>SUM(B42:B55)</f>
        <v>18919</v>
      </c>
      <c r="C41" s="60">
        <v>35919</v>
      </c>
      <c r="D41" s="66">
        <f>C41/B41</f>
        <v>1.8985675775675248</v>
      </c>
    </row>
    <row r="42" spans="1:4">
      <c r="A42" s="65" t="s">
        <v>1271</v>
      </c>
      <c r="B42" s="60">
        <v>241</v>
      </c>
      <c r="C42" s="60">
        <v>209</v>
      </c>
      <c r="D42" s="66">
        <f>C42/B42</f>
        <v>0.86721991701244816</v>
      </c>
    </row>
    <row r="43" spans="1:4">
      <c r="A43" s="65" t="s">
        <v>1272</v>
      </c>
      <c r="B43" s="60">
        <v>1110</v>
      </c>
      <c r="C43" s="60">
        <v>9185</v>
      </c>
      <c r="D43" s="66">
        <f>C43/B43</f>
        <v>8.2747747747747749</v>
      </c>
    </row>
    <row r="44" spans="1:4">
      <c r="A44" s="65" t="s">
        <v>1273</v>
      </c>
      <c r="B44" s="60">
        <v>3</v>
      </c>
      <c r="C44" s="60"/>
      <c r="D44" s="66">
        <f>C44/B44</f>
        <v>0</v>
      </c>
    </row>
    <row r="45" spans="1:4">
      <c r="A45" s="65" t="s">
        <v>1274</v>
      </c>
      <c r="B45" s="60"/>
      <c r="C45" s="60">
        <v>1106</v>
      </c>
      <c r="D45" s="66"/>
    </row>
    <row r="46" spans="1:4">
      <c r="A46" s="65" t="s">
        <v>1275</v>
      </c>
      <c r="B46" s="60"/>
      <c r="C46" s="60">
        <v>5752</v>
      </c>
      <c r="D46" s="66"/>
    </row>
    <row r="47" spans="1:4">
      <c r="A47" s="65" t="s">
        <v>1276</v>
      </c>
      <c r="B47" s="60"/>
      <c r="C47" s="60">
        <v>6</v>
      </c>
      <c r="D47" s="66"/>
    </row>
    <row r="48" spans="1:4">
      <c r="A48" s="65" t="s">
        <v>1277</v>
      </c>
      <c r="B48" s="60">
        <v>89</v>
      </c>
      <c r="C48" s="60">
        <v>1184</v>
      </c>
      <c r="D48" s="66">
        <f>C48/B48</f>
        <v>13.303370786516854</v>
      </c>
    </row>
    <row r="49" spans="1:4">
      <c r="A49" s="65" t="s">
        <v>1278</v>
      </c>
      <c r="B49" s="60"/>
      <c r="C49" s="60">
        <v>1049</v>
      </c>
      <c r="D49" s="66"/>
    </row>
    <row r="50" spans="1:4">
      <c r="A50" s="65" t="s">
        <v>1279</v>
      </c>
      <c r="B50" s="60"/>
      <c r="C50" s="60">
        <v>851</v>
      </c>
      <c r="D50" s="66"/>
    </row>
    <row r="51" spans="1:4">
      <c r="A51" s="65" t="s">
        <v>1280</v>
      </c>
      <c r="B51" s="60"/>
      <c r="C51" s="60">
        <v>57</v>
      </c>
      <c r="D51" s="66"/>
    </row>
    <row r="52" spans="1:4">
      <c r="A52" s="65" t="s">
        <v>1281</v>
      </c>
      <c r="B52" s="60">
        <v>5926</v>
      </c>
      <c r="C52" s="60">
        <v>10318</v>
      </c>
      <c r="D52" s="66">
        <f>C52/B52</f>
        <v>1.7411407357408033</v>
      </c>
    </row>
    <row r="53" spans="1:4">
      <c r="A53" s="65" t="s">
        <v>1282</v>
      </c>
      <c r="B53" s="60">
        <v>4027</v>
      </c>
      <c r="C53" s="60">
        <v>2786</v>
      </c>
      <c r="D53" s="66">
        <f>C53/B53</f>
        <v>0.69183014651105046</v>
      </c>
    </row>
    <row r="54" spans="1:4">
      <c r="A54" s="65" t="s">
        <v>1283</v>
      </c>
      <c r="B54" s="60"/>
      <c r="C54" s="60">
        <v>10</v>
      </c>
      <c r="D54" s="66"/>
    </row>
    <row r="55" spans="1:4">
      <c r="A55" s="65" t="s">
        <v>1284</v>
      </c>
      <c r="B55" s="60">
        <v>7523</v>
      </c>
      <c r="C55" s="60">
        <v>3406</v>
      </c>
      <c r="D55" s="66">
        <f>C55/B55</f>
        <v>0.45274491559218399</v>
      </c>
    </row>
    <row r="56" spans="1:4">
      <c r="A56" s="65" t="s">
        <v>1285</v>
      </c>
      <c r="B56" s="60"/>
      <c r="C56" s="60">
        <v>100580</v>
      </c>
      <c r="D56" s="66"/>
    </row>
    <row r="57" spans="1:4">
      <c r="A57" s="65" t="s">
        <v>1286</v>
      </c>
      <c r="B57" s="60"/>
      <c r="C57" s="60">
        <v>39880</v>
      </c>
      <c r="D57" s="66"/>
    </row>
    <row r="58" spans="1:4">
      <c r="A58" s="65" t="s">
        <v>1287</v>
      </c>
      <c r="B58" s="60"/>
      <c r="C58" s="60">
        <v>24593</v>
      </c>
      <c r="D58" s="66"/>
    </row>
    <row r="59" spans="1:4">
      <c r="A59" s="65" t="s">
        <v>1288</v>
      </c>
      <c r="B59" s="60"/>
      <c r="C59" s="60">
        <v>35242</v>
      </c>
      <c r="D59" s="66"/>
    </row>
    <row r="60" spans="1:4">
      <c r="A60" s="65" t="s">
        <v>1289</v>
      </c>
      <c r="B60" s="60"/>
      <c r="C60" s="60"/>
      <c r="D60" s="66"/>
    </row>
    <row r="61" spans="1:4">
      <c r="A61" s="65" t="s">
        <v>1290</v>
      </c>
      <c r="B61" s="60"/>
      <c r="C61" s="60"/>
      <c r="D61" s="66"/>
    </row>
    <row r="62" spans="1:4">
      <c r="A62" s="65" t="s">
        <v>1292</v>
      </c>
      <c r="B62" s="60"/>
      <c r="C62" s="60">
        <v>186</v>
      </c>
      <c r="D62" s="66"/>
    </row>
    <row r="63" spans="1:4">
      <c r="A63" s="65" t="s">
        <v>1294</v>
      </c>
      <c r="B63" s="60"/>
      <c r="C63" s="60"/>
      <c r="D63" s="66"/>
    </row>
    <row r="64" spans="1:4">
      <c r="A64" s="65" t="s">
        <v>1296</v>
      </c>
      <c r="B64" s="60"/>
      <c r="C64" s="60"/>
      <c r="D64" s="66"/>
    </row>
    <row r="65" spans="1:4">
      <c r="A65" s="65" t="s">
        <v>1298</v>
      </c>
      <c r="B65" s="60"/>
      <c r="C65" s="60"/>
      <c r="D65" s="66"/>
    </row>
    <row r="66" spans="1:4">
      <c r="A66" s="65" t="s">
        <v>1299</v>
      </c>
      <c r="B66" s="60"/>
      <c r="C66" s="60"/>
      <c r="D66" s="66"/>
    </row>
    <row r="67" spans="1:4">
      <c r="A67" s="65" t="s">
        <v>1300</v>
      </c>
      <c r="B67" s="60"/>
      <c r="C67" s="60"/>
      <c r="D67" s="66"/>
    </row>
    <row r="68" spans="1:4">
      <c r="A68" s="65" t="s">
        <v>1301</v>
      </c>
      <c r="B68" s="60"/>
      <c r="C68" s="60">
        <v>13</v>
      </c>
      <c r="D68" s="66"/>
    </row>
    <row r="69" spans="1:4">
      <c r="A69" s="65" t="s">
        <v>1302</v>
      </c>
      <c r="B69" s="60"/>
      <c r="C69" s="60">
        <v>12</v>
      </c>
      <c r="D69" s="66"/>
    </row>
    <row r="70" spans="1:4">
      <c r="A70" s="65" t="s">
        <v>1304</v>
      </c>
      <c r="B70" s="60"/>
      <c r="C70" s="60">
        <v>654</v>
      </c>
      <c r="D70" s="66"/>
    </row>
    <row r="71" spans="1:4">
      <c r="A71" s="65" t="s">
        <v>1306</v>
      </c>
      <c r="B71" s="60"/>
      <c r="C71" s="60">
        <v>119</v>
      </c>
      <c r="D71" s="66"/>
    </row>
    <row r="72" spans="1:4">
      <c r="A72" s="65" t="s">
        <v>1291</v>
      </c>
      <c r="B72" s="60"/>
      <c r="C72" s="60"/>
      <c r="D72" s="66"/>
    </row>
    <row r="73" spans="1:4">
      <c r="A73" s="65" t="s">
        <v>1293</v>
      </c>
      <c r="B73" s="60"/>
      <c r="C73" s="60">
        <v>1</v>
      </c>
      <c r="D73" s="66"/>
    </row>
    <row r="74" spans="1:4">
      <c r="A74" s="65" t="s">
        <v>1295</v>
      </c>
      <c r="B74" s="60"/>
      <c r="C74" s="60"/>
      <c r="D74" s="66"/>
    </row>
    <row r="75" spans="1:4">
      <c r="A75" s="65" t="s">
        <v>1297</v>
      </c>
      <c r="B75" s="60"/>
      <c r="C75" s="60">
        <v>118</v>
      </c>
      <c r="D75" s="66"/>
    </row>
    <row r="76" spans="1:4">
      <c r="A76" s="65" t="s">
        <v>1307</v>
      </c>
      <c r="B76" s="60"/>
      <c r="C76" s="60"/>
      <c r="D76" s="66"/>
    </row>
    <row r="77" spans="1:4">
      <c r="A77" s="65" t="s">
        <v>1303</v>
      </c>
      <c r="B77" s="60"/>
      <c r="C77" s="60"/>
      <c r="D77" s="66"/>
    </row>
    <row r="78" spans="1:4">
      <c r="A78" s="65" t="s">
        <v>1305</v>
      </c>
      <c r="B78" s="60"/>
      <c r="C78" s="60"/>
      <c r="D78" s="66"/>
    </row>
    <row r="79" spans="1:4">
      <c r="A79" s="65" t="s">
        <v>1308</v>
      </c>
      <c r="B79" s="60"/>
      <c r="C79" s="60"/>
      <c r="D79" s="66"/>
    </row>
    <row r="80" spans="1:4">
      <c r="A80" s="65" t="s">
        <v>1309</v>
      </c>
      <c r="B80" s="60"/>
      <c r="C80" s="60"/>
      <c r="D80" s="66"/>
    </row>
    <row r="81" spans="1:4">
      <c r="A81" s="67" t="s">
        <v>1310</v>
      </c>
      <c r="B81" s="60">
        <f>B5+B13+B41</f>
        <v>100080</v>
      </c>
      <c r="C81" s="60">
        <v>295111</v>
      </c>
      <c r="D81" s="66">
        <f>C81/B81</f>
        <v>2.9487509992006395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6"/>
  <sheetViews>
    <sheetView topLeftCell="A7" workbookViewId="0">
      <selection activeCell="E24" sqref="E24:E25"/>
    </sheetView>
  </sheetViews>
  <sheetFormatPr defaultRowHeight="13.5"/>
  <cols>
    <col min="1" max="1" width="40" style="1" customWidth="1"/>
    <col min="2" max="2" width="10.75" style="1" customWidth="1"/>
    <col min="3" max="6" width="10.5" style="1" bestFit="1" customWidth="1"/>
    <col min="7" max="7" width="10.625" style="1" customWidth="1"/>
    <col min="8" max="8" width="11.625" style="1" bestFit="1" customWidth="1"/>
    <col min="9" max="13" width="10.5" style="1" bestFit="1" customWidth="1"/>
    <col min="14" max="15" width="10.75" style="1" customWidth="1"/>
    <col min="16" max="16" width="9.125" style="1" bestFit="1" customWidth="1"/>
    <col min="17" max="16384" width="9" style="1"/>
  </cols>
  <sheetData>
    <row r="1" spans="1:16" ht="19.149999999999999" customHeight="1">
      <c r="A1" s="7" t="s">
        <v>1600</v>
      </c>
    </row>
    <row r="2" spans="1:16" ht="28.9" customHeight="1">
      <c r="A2" s="165" t="s">
        <v>1601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4.25">
      <c r="A3" s="159" t="s">
        <v>1602</v>
      </c>
      <c r="B3" s="173"/>
      <c r="C3" s="173"/>
      <c r="D3" s="173"/>
      <c r="E3" s="173"/>
      <c r="F3" s="173"/>
      <c r="G3" s="173"/>
      <c r="H3" s="68" t="s">
        <v>1603</v>
      </c>
    </row>
    <row r="4" spans="1:16" ht="19.899999999999999" customHeight="1">
      <c r="A4" s="69" t="s">
        <v>1236</v>
      </c>
      <c r="B4" s="70" t="s">
        <v>1311</v>
      </c>
      <c r="C4" s="70" t="s">
        <v>1604</v>
      </c>
      <c r="D4" s="70" t="s">
        <v>1605</v>
      </c>
      <c r="E4" s="70" t="s">
        <v>1606</v>
      </c>
      <c r="F4" s="70" t="s">
        <v>1607</v>
      </c>
      <c r="G4" s="70" t="s">
        <v>1608</v>
      </c>
      <c r="H4" s="70" t="s">
        <v>1609</v>
      </c>
      <c r="I4" s="70" t="s">
        <v>1610</v>
      </c>
      <c r="J4" s="70" t="s">
        <v>1611</v>
      </c>
      <c r="K4" s="70" t="s">
        <v>1612</v>
      </c>
      <c r="L4" s="70" t="s">
        <v>1613</v>
      </c>
      <c r="M4" s="70" t="s">
        <v>1614</v>
      </c>
      <c r="N4" s="70" t="s">
        <v>1615</v>
      </c>
      <c r="O4" s="70" t="s">
        <v>1616</v>
      </c>
      <c r="P4" s="70" t="s">
        <v>1617</v>
      </c>
    </row>
    <row r="5" spans="1:16">
      <c r="A5" s="71" t="s">
        <v>1312</v>
      </c>
      <c r="B5" s="175"/>
      <c r="C5" s="175"/>
      <c r="D5" s="175"/>
      <c r="E5" s="175"/>
      <c r="F5" s="175"/>
      <c r="G5" s="175"/>
      <c r="H5" s="175"/>
      <c r="I5" s="176"/>
      <c r="J5" s="176"/>
      <c r="K5" s="176"/>
      <c r="L5" s="176"/>
      <c r="M5" s="176"/>
      <c r="N5" s="176"/>
      <c r="O5" s="176"/>
      <c r="P5" s="176"/>
    </row>
    <row r="6" spans="1:16">
      <c r="A6" s="72" t="s">
        <v>1313</v>
      </c>
      <c r="B6" s="175"/>
      <c r="C6" s="175"/>
      <c r="D6" s="175"/>
      <c r="E6" s="175"/>
      <c r="F6" s="175"/>
      <c r="G6" s="175"/>
      <c r="H6" s="175"/>
      <c r="I6" s="176"/>
      <c r="J6" s="176"/>
      <c r="K6" s="176"/>
      <c r="L6" s="176"/>
      <c r="M6" s="176"/>
      <c r="N6" s="176"/>
      <c r="O6" s="176"/>
      <c r="P6" s="176"/>
    </row>
    <row r="7" spans="1:16">
      <c r="A7" s="72" t="s">
        <v>1314</v>
      </c>
      <c r="B7" s="175"/>
      <c r="C7" s="175"/>
      <c r="D7" s="175"/>
      <c r="E7" s="175"/>
      <c r="F7" s="175"/>
      <c r="G7" s="175"/>
      <c r="H7" s="175"/>
      <c r="I7" s="176"/>
      <c r="J7" s="176"/>
      <c r="K7" s="176"/>
      <c r="L7" s="176"/>
      <c r="M7" s="176"/>
      <c r="N7" s="176"/>
      <c r="O7" s="176"/>
      <c r="P7" s="176"/>
    </row>
    <row r="8" spans="1:16">
      <c r="A8" s="72" t="s">
        <v>1315</v>
      </c>
      <c r="B8" s="175"/>
      <c r="C8" s="175"/>
      <c r="D8" s="175"/>
      <c r="E8" s="175"/>
      <c r="F8" s="175"/>
      <c r="G8" s="175"/>
      <c r="H8" s="175"/>
      <c r="I8" s="176"/>
      <c r="J8" s="176"/>
      <c r="K8" s="176"/>
      <c r="L8" s="176"/>
      <c r="M8" s="176"/>
      <c r="N8" s="176"/>
      <c r="O8" s="176"/>
      <c r="P8" s="176"/>
    </row>
    <row r="9" spans="1:16">
      <c r="A9" s="71" t="s">
        <v>1316</v>
      </c>
      <c r="B9" s="175">
        <f t="shared" ref="B6:B45" si="0">SUM(C9:P9)</f>
        <v>45438.239900000008</v>
      </c>
      <c r="C9" s="175">
        <f>SUM(C10:C24)</f>
        <v>3472.7026000000001</v>
      </c>
      <c r="D9" s="175">
        <f t="shared" ref="D9:P9" si="1">SUM(D10:D24)</f>
        <v>1846.9472000000001</v>
      </c>
      <c r="E9" s="175">
        <f t="shared" si="1"/>
        <v>1369.3758</v>
      </c>
      <c r="F9" s="175">
        <f t="shared" si="1"/>
        <v>2990.0187999999998</v>
      </c>
      <c r="G9" s="175">
        <f t="shared" si="1"/>
        <v>8945.179900000001</v>
      </c>
      <c r="H9" s="175">
        <f t="shared" si="1"/>
        <v>7683.2636000000002</v>
      </c>
      <c r="I9" s="175">
        <f t="shared" si="1"/>
        <v>3241.1560999999997</v>
      </c>
      <c r="J9" s="175">
        <f t="shared" si="1"/>
        <v>6016.8539000000001</v>
      </c>
      <c r="K9" s="175">
        <f t="shared" si="1"/>
        <v>2290.9411</v>
      </c>
      <c r="L9" s="175">
        <f t="shared" si="1"/>
        <v>2206.9612999999999</v>
      </c>
      <c r="M9" s="175">
        <f t="shared" si="1"/>
        <v>1678.4443000000001</v>
      </c>
      <c r="N9" s="175">
        <f t="shared" si="1"/>
        <v>1468.0578</v>
      </c>
      <c r="O9" s="175">
        <f t="shared" si="1"/>
        <v>1336.8796</v>
      </c>
      <c r="P9" s="175">
        <f t="shared" si="1"/>
        <v>891.4579</v>
      </c>
    </row>
    <row r="10" spans="1:16">
      <c r="A10" s="72" t="s">
        <v>1317</v>
      </c>
      <c r="B10" s="175"/>
      <c r="C10" s="175"/>
      <c r="D10" s="175"/>
      <c r="E10" s="175"/>
      <c r="F10" s="175"/>
      <c r="G10" s="175"/>
      <c r="H10" s="175"/>
      <c r="I10" s="176"/>
      <c r="J10" s="176"/>
      <c r="K10" s="176"/>
      <c r="L10" s="176"/>
      <c r="M10" s="176"/>
      <c r="N10" s="176"/>
      <c r="O10" s="176"/>
      <c r="P10" s="176"/>
    </row>
    <row r="11" spans="1:16">
      <c r="A11" s="72" t="s">
        <v>1318</v>
      </c>
      <c r="B11" s="175"/>
      <c r="C11" s="175"/>
      <c r="D11" s="175"/>
      <c r="E11" s="175"/>
      <c r="F11" s="175"/>
      <c r="G11" s="175"/>
      <c r="H11" s="175"/>
      <c r="I11" s="176"/>
      <c r="J11" s="176"/>
      <c r="K11" s="176"/>
      <c r="L11" s="176"/>
      <c r="M11" s="176"/>
      <c r="N11" s="176"/>
      <c r="O11" s="176"/>
      <c r="P11" s="176"/>
    </row>
    <row r="12" spans="1:16">
      <c r="A12" s="72" t="s">
        <v>1319</v>
      </c>
      <c r="B12" s="175"/>
      <c r="C12" s="175"/>
      <c r="D12" s="175"/>
      <c r="E12" s="175"/>
      <c r="F12" s="175"/>
      <c r="G12" s="175"/>
      <c r="H12" s="175"/>
      <c r="I12" s="176"/>
      <c r="J12" s="176"/>
      <c r="K12" s="176"/>
      <c r="L12" s="176"/>
      <c r="M12" s="176"/>
      <c r="N12" s="176"/>
      <c r="O12" s="176"/>
      <c r="P12" s="176"/>
    </row>
    <row r="13" spans="1:16">
      <c r="A13" s="72" t="s">
        <v>1320</v>
      </c>
      <c r="B13" s="175"/>
      <c r="C13" s="175"/>
      <c r="D13" s="175"/>
      <c r="E13" s="175"/>
      <c r="F13" s="175"/>
      <c r="G13" s="175"/>
      <c r="H13" s="175"/>
      <c r="I13" s="176"/>
      <c r="J13" s="176"/>
      <c r="K13" s="176"/>
      <c r="L13" s="176"/>
      <c r="M13" s="176"/>
      <c r="N13" s="176"/>
      <c r="O13" s="176"/>
      <c r="P13" s="176"/>
    </row>
    <row r="14" spans="1:16">
      <c r="A14" s="72" t="s">
        <v>1321</v>
      </c>
      <c r="B14" s="175"/>
      <c r="C14" s="175"/>
      <c r="D14" s="175"/>
      <c r="E14" s="175"/>
      <c r="F14" s="175"/>
      <c r="G14" s="175"/>
      <c r="H14" s="175"/>
      <c r="I14" s="176"/>
      <c r="J14" s="176"/>
      <c r="K14" s="176"/>
      <c r="L14" s="176"/>
      <c r="M14" s="176"/>
      <c r="N14" s="176"/>
      <c r="O14" s="176"/>
      <c r="P14" s="176"/>
    </row>
    <row r="15" spans="1:16">
      <c r="A15" s="72" t="s">
        <v>1322</v>
      </c>
      <c r="B15" s="175"/>
      <c r="C15" s="175"/>
      <c r="D15" s="175"/>
      <c r="E15" s="175"/>
      <c r="F15" s="175"/>
      <c r="G15" s="175"/>
      <c r="H15" s="175"/>
      <c r="I15" s="176"/>
      <c r="J15" s="176"/>
      <c r="K15" s="176"/>
      <c r="L15" s="176"/>
      <c r="M15" s="176"/>
      <c r="N15" s="176"/>
      <c r="O15" s="176"/>
      <c r="P15" s="176"/>
    </row>
    <row r="16" spans="1:16">
      <c r="A16" s="72" t="s">
        <v>1323</v>
      </c>
      <c r="B16" s="175"/>
      <c r="C16" s="175"/>
      <c r="D16" s="175"/>
      <c r="E16" s="175"/>
      <c r="F16" s="175"/>
      <c r="G16" s="175"/>
      <c r="H16" s="175"/>
      <c r="I16" s="176"/>
      <c r="J16" s="176"/>
      <c r="K16" s="176"/>
      <c r="L16" s="176"/>
      <c r="M16" s="176"/>
      <c r="N16" s="176"/>
      <c r="O16" s="176"/>
      <c r="P16" s="176"/>
    </row>
    <row r="17" spans="1:16">
      <c r="A17" s="72" t="s">
        <v>1324</v>
      </c>
      <c r="B17" s="175"/>
      <c r="C17" s="175"/>
      <c r="D17" s="175"/>
      <c r="E17" s="175"/>
      <c r="F17" s="175"/>
      <c r="G17" s="175"/>
      <c r="H17" s="175"/>
      <c r="I17" s="176"/>
      <c r="J17" s="176"/>
      <c r="K17" s="176"/>
      <c r="L17" s="176"/>
      <c r="M17" s="176"/>
      <c r="N17" s="176"/>
      <c r="O17" s="176"/>
      <c r="P17" s="176"/>
    </row>
    <row r="18" spans="1:16">
      <c r="A18" s="72" t="s">
        <v>1325</v>
      </c>
      <c r="B18" s="175"/>
      <c r="C18" s="175"/>
      <c r="D18" s="175"/>
      <c r="E18" s="175"/>
      <c r="F18" s="175"/>
      <c r="G18" s="175"/>
      <c r="H18" s="175"/>
      <c r="I18" s="176"/>
      <c r="J18" s="176"/>
      <c r="K18" s="176"/>
      <c r="L18" s="176"/>
      <c r="M18" s="176"/>
      <c r="N18" s="176"/>
      <c r="O18" s="176"/>
      <c r="P18" s="176"/>
    </row>
    <row r="19" spans="1:16">
      <c r="A19" s="72" t="s">
        <v>1326</v>
      </c>
      <c r="B19" s="175"/>
      <c r="C19" s="43"/>
      <c r="D19" s="175"/>
      <c r="E19" s="175"/>
      <c r="F19" s="175"/>
      <c r="G19" s="175"/>
      <c r="H19" s="175"/>
      <c r="I19" s="176"/>
      <c r="J19" s="176"/>
      <c r="K19" s="176"/>
      <c r="L19" s="176"/>
      <c r="M19" s="176"/>
      <c r="N19" s="176"/>
      <c r="O19" s="176"/>
      <c r="P19" s="176"/>
    </row>
    <row r="20" spans="1:16">
      <c r="A20" s="72" t="s">
        <v>1327</v>
      </c>
      <c r="B20" s="175">
        <f t="shared" si="0"/>
        <v>5920.3775999999998</v>
      </c>
      <c r="C20" s="175">
        <v>306.1601</v>
      </c>
      <c r="D20" s="177">
        <v>502.94720000000001</v>
      </c>
      <c r="E20" s="177">
        <v>224.3758</v>
      </c>
      <c r="F20" s="177">
        <v>477.0188</v>
      </c>
      <c r="G20" s="177">
        <v>703.16560000000004</v>
      </c>
      <c r="H20" s="177">
        <v>362.2636</v>
      </c>
      <c r="I20" s="177">
        <v>407.47989999999999</v>
      </c>
      <c r="J20" s="177">
        <v>472.22460000000001</v>
      </c>
      <c r="K20" s="177">
        <v>453.94110000000001</v>
      </c>
      <c r="L20" s="177">
        <v>414.96129999999999</v>
      </c>
      <c r="M20" s="177">
        <v>453.4443</v>
      </c>
      <c r="N20" s="177">
        <v>469.05779999999999</v>
      </c>
      <c r="O20" s="177">
        <v>502.87959999999998</v>
      </c>
      <c r="P20" s="177">
        <v>170.4579</v>
      </c>
    </row>
    <row r="21" spans="1:16">
      <c r="A21" s="72" t="s">
        <v>1328</v>
      </c>
      <c r="B21" s="175"/>
      <c r="C21" s="175"/>
      <c r="D21" s="175"/>
      <c r="E21" s="175"/>
      <c r="F21" s="177"/>
      <c r="G21" s="177"/>
      <c r="H21" s="175"/>
      <c r="I21" s="177"/>
      <c r="J21" s="177"/>
      <c r="K21" s="176"/>
      <c r="L21" s="176"/>
      <c r="M21" s="176"/>
      <c r="N21" s="176"/>
      <c r="O21" s="176"/>
      <c r="P21" s="176"/>
    </row>
    <row r="22" spans="1:16">
      <c r="A22" s="72" t="s">
        <v>1329</v>
      </c>
      <c r="B22" s="175"/>
      <c r="C22" s="175"/>
      <c r="D22" s="175"/>
      <c r="E22" s="175"/>
      <c r="F22" s="177"/>
      <c r="G22" s="177"/>
      <c r="H22" s="175"/>
      <c r="I22" s="177"/>
      <c r="J22" s="177"/>
      <c r="K22" s="176"/>
      <c r="L22" s="176"/>
      <c r="M22" s="176"/>
      <c r="N22" s="176"/>
      <c r="O22" s="176"/>
      <c r="P22" s="176"/>
    </row>
    <row r="23" spans="1:16">
      <c r="A23" s="72" t="s">
        <v>1330</v>
      </c>
      <c r="B23" s="175"/>
      <c r="C23" s="43"/>
      <c r="D23" s="175"/>
      <c r="E23" s="175"/>
      <c r="F23" s="177"/>
      <c r="G23" s="177"/>
      <c r="H23" s="175"/>
      <c r="I23" s="177"/>
      <c r="J23" s="177"/>
      <c r="K23" s="176"/>
      <c r="L23" s="176"/>
      <c r="M23" s="176"/>
      <c r="N23" s="176"/>
      <c r="O23" s="176"/>
      <c r="P23" s="176"/>
    </row>
    <row r="24" spans="1:16">
      <c r="A24" s="72" t="s">
        <v>1331</v>
      </c>
      <c r="B24" s="175">
        <f t="shared" si="0"/>
        <v>39517.862300000001</v>
      </c>
      <c r="C24" s="175">
        <f>308.5425+2858</f>
        <v>3166.5425</v>
      </c>
      <c r="D24" s="175">
        <v>1344</v>
      </c>
      <c r="E24" s="175">
        <v>1145</v>
      </c>
      <c r="F24" s="177">
        <f>80+2433</f>
        <v>2513</v>
      </c>
      <c r="G24" s="177">
        <f>64.0143+8178</f>
        <v>8242.0143000000007</v>
      </c>
      <c r="H24" s="175">
        <v>7321</v>
      </c>
      <c r="I24" s="177">
        <f>207.6762+2626</f>
        <v>2833.6761999999999</v>
      </c>
      <c r="J24" s="177">
        <f>133.6293+5411</f>
        <v>5544.6292999999996</v>
      </c>
      <c r="K24" s="176">
        <v>1837</v>
      </c>
      <c r="L24" s="176">
        <v>1792</v>
      </c>
      <c r="M24" s="176">
        <v>1225</v>
      </c>
      <c r="N24" s="176">
        <v>999</v>
      </c>
      <c r="O24" s="176">
        <v>834</v>
      </c>
      <c r="P24" s="176">
        <v>721</v>
      </c>
    </row>
    <row r="25" spans="1:16">
      <c r="A25" s="72" t="s">
        <v>1618</v>
      </c>
      <c r="B25" s="175"/>
      <c r="C25" s="175"/>
      <c r="D25" s="175"/>
      <c r="E25" s="175"/>
      <c r="F25" s="175"/>
      <c r="G25" s="175"/>
      <c r="H25" s="175"/>
      <c r="I25" s="176"/>
      <c r="J25" s="176"/>
      <c r="K25" s="176"/>
      <c r="L25" s="176"/>
      <c r="M25" s="176"/>
      <c r="N25" s="176"/>
      <c r="O25" s="176"/>
      <c r="P25" s="176"/>
    </row>
    <row r="26" spans="1:16">
      <c r="A26" s="71" t="s">
        <v>1332</v>
      </c>
      <c r="B26" s="175">
        <f t="shared" si="0"/>
        <v>30782.020100000005</v>
      </c>
      <c r="C26" s="175">
        <f t="shared" ref="C26:P26" si="2">SUM(C27:C45)</f>
        <v>528.62139999999999</v>
      </c>
      <c r="D26" s="175">
        <f t="shared" si="2"/>
        <v>537.76049999999998</v>
      </c>
      <c r="E26" s="175">
        <f t="shared" si="2"/>
        <v>424.82529999999997</v>
      </c>
      <c r="F26" s="175">
        <f t="shared" si="2"/>
        <v>1380.6127999999999</v>
      </c>
      <c r="G26" s="175">
        <f t="shared" si="2"/>
        <v>803.42680000000007</v>
      </c>
      <c r="H26" s="175">
        <f t="shared" si="2"/>
        <v>15868.718199999999</v>
      </c>
      <c r="I26" s="175">
        <f t="shared" si="2"/>
        <v>1295.5648000000001</v>
      </c>
      <c r="J26" s="175">
        <f t="shared" si="2"/>
        <v>4529.9539000000004</v>
      </c>
      <c r="K26" s="175">
        <f t="shared" si="2"/>
        <v>580.13560000000007</v>
      </c>
      <c r="L26" s="175">
        <f t="shared" si="2"/>
        <v>3257.1745000000001</v>
      </c>
      <c r="M26" s="175">
        <f t="shared" si="2"/>
        <v>266.89769999999999</v>
      </c>
      <c r="N26" s="175">
        <f t="shared" si="2"/>
        <v>412.22970000000009</v>
      </c>
      <c r="O26" s="175">
        <f t="shared" si="2"/>
        <v>806.17539999999997</v>
      </c>
      <c r="P26" s="175">
        <f t="shared" si="2"/>
        <v>89.923500000000018</v>
      </c>
    </row>
    <row r="27" spans="1:16">
      <c r="A27" s="72" t="s">
        <v>1333</v>
      </c>
      <c r="B27" s="175">
        <f t="shared" si="0"/>
        <v>1741.2065999999998</v>
      </c>
      <c r="C27" s="175">
        <v>109.1079</v>
      </c>
      <c r="D27" s="177">
        <v>114.4877</v>
      </c>
      <c r="E27" s="177">
        <v>112.88849999999999</v>
      </c>
      <c r="F27" s="177">
        <v>145.0625</v>
      </c>
      <c r="G27" s="177">
        <v>159.965</v>
      </c>
      <c r="H27" s="177">
        <v>135.73400000000001</v>
      </c>
      <c r="I27" s="177">
        <v>184.4554</v>
      </c>
      <c r="J27" s="177">
        <v>154.35990000000001</v>
      </c>
      <c r="K27" s="177">
        <v>144.2731</v>
      </c>
      <c r="L27" s="177">
        <v>116.6138</v>
      </c>
      <c r="M27" s="177">
        <v>99.887699999999995</v>
      </c>
      <c r="N27" s="177">
        <v>89.809700000000007</v>
      </c>
      <c r="O27" s="177">
        <v>99.187899999999999</v>
      </c>
      <c r="P27" s="177">
        <v>75.373500000000007</v>
      </c>
    </row>
    <row r="28" spans="1:16">
      <c r="A28" s="72" t="s">
        <v>1334</v>
      </c>
      <c r="B28" s="175">
        <f t="shared" si="0"/>
        <v>52.74</v>
      </c>
      <c r="C28" s="175">
        <v>3.06</v>
      </c>
      <c r="D28" s="177">
        <v>4.5</v>
      </c>
      <c r="E28" s="177">
        <v>2.34</v>
      </c>
      <c r="F28" s="177">
        <v>3.6</v>
      </c>
      <c r="G28" s="177">
        <v>7.2</v>
      </c>
      <c r="H28" s="177">
        <v>3.06</v>
      </c>
      <c r="I28" s="177">
        <v>4.1399999999999997</v>
      </c>
      <c r="J28" s="177">
        <v>3.42</v>
      </c>
      <c r="K28" s="177">
        <v>3.96</v>
      </c>
      <c r="L28" s="177">
        <v>3.6</v>
      </c>
      <c r="M28" s="177">
        <v>3.78</v>
      </c>
      <c r="N28" s="177">
        <v>4.1399999999999997</v>
      </c>
      <c r="O28" s="177">
        <v>4.5</v>
      </c>
      <c r="P28" s="177">
        <v>1.44</v>
      </c>
    </row>
    <row r="29" spans="1:16">
      <c r="A29" s="72" t="s">
        <v>1335</v>
      </c>
      <c r="B29" s="175">
        <f t="shared" si="0"/>
        <v>50</v>
      </c>
      <c r="C29" s="175"/>
      <c r="D29" s="178"/>
      <c r="E29" s="178"/>
      <c r="F29" s="178"/>
      <c r="G29" s="178"/>
      <c r="H29" s="178"/>
      <c r="I29" s="178"/>
      <c r="J29" s="178"/>
      <c r="K29" s="178"/>
      <c r="L29" s="178">
        <v>50</v>
      </c>
      <c r="M29" s="178"/>
      <c r="N29" s="178"/>
      <c r="O29" s="178"/>
      <c r="P29" s="178"/>
    </row>
    <row r="30" spans="1:16">
      <c r="A30" s="72" t="s">
        <v>1619</v>
      </c>
      <c r="B30" s="175"/>
      <c r="C30" s="175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</row>
    <row r="31" spans="1:16">
      <c r="A31" s="72" t="s">
        <v>1336</v>
      </c>
      <c r="B31" s="175"/>
      <c r="C31" s="175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1:16">
      <c r="A32" s="72" t="s">
        <v>1337</v>
      </c>
      <c r="B32" s="175">
        <f t="shared" si="0"/>
        <v>314.89</v>
      </c>
      <c r="C32" s="175">
        <v>3.36</v>
      </c>
      <c r="D32" s="177">
        <v>3.36</v>
      </c>
      <c r="E32" s="177">
        <v>1.68</v>
      </c>
      <c r="F32" s="177">
        <v>3.36</v>
      </c>
      <c r="G32" s="177">
        <v>1.98</v>
      </c>
      <c r="H32" s="177">
        <v>0</v>
      </c>
      <c r="I32" s="177">
        <v>2.52</v>
      </c>
      <c r="J32" s="177">
        <v>2.52</v>
      </c>
      <c r="K32" s="177">
        <v>0.42</v>
      </c>
      <c r="L32" s="177">
        <v>2.52</v>
      </c>
      <c r="M32" s="177">
        <v>1.68</v>
      </c>
      <c r="N32" s="177">
        <v>1.68</v>
      </c>
      <c r="O32" s="177">
        <v>288.97000000000003</v>
      </c>
      <c r="P32" s="177">
        <v>0.84</v>
      </c>
    </row>
    <row r="33" spans="1:16">
      <c r="A33" s="72" t="s">
        <v>1338</v>
      </c>
      <c r="B33" s="175">
        <f t="shared" si="0"/>
        <v>1413.9417000000003</v>
      </c>
      <c r="C33" s="175">
        <v>10.875</v>
      </c>
      <c r="D33" s="177">
        <v>127.46250000000001</v>
      </c>
      <c r="E33" s="177">
        <v>5</v>
      </c>
      <c r="F33" s="177">
        <v>25.0625</v>
      </c>
      <c r="G33" s="177">
        <v>10.387499999999999</v>
      </c>
      <c r="H33" s="177">
        <v>7.7625000000000002</v>
      </c>
      <c r="I33" s="177">
        <v>18.274999999999999</v>
      </c>
      <c r="J33" s="177">
        <v>58.379199999999997</v>
      </c>
      <c r="K33" s="177">
        <v>167.2</v>
      </c>
      <c r="L33" s="177">
        <v>575.4</v>
      </c>
      <c r="M33" s="177">
        <v>4.5</v>
      </c>
      <c r="N33" s="177">
        <v>248.15</v>
      </c>
      <c r="O33" s="177">
        <v>154.58750000000001</v>
      </c>
      <c r="P33" s="177">
        <v>0.9</v>
      </c>
    </row>
    <row r="34" spans="1:16">
      <c r="A34" s="72" t="s">
        <v>1339</v>
      </c>
      <c r="B34" s="175">
        <f t="shared" si="0"/>
        <v>387.24</v>
      </c>
      <c r="C34" s="175">
        <v>6.72</v>
      </c>
      <c r="D34" s="177">
        <v>4.62</v>
      </c>
      <c r="E34" s="177">
        <v>110.2</v>
      </c>
      <c r="F34" s="177">
        <v>9.24</v>
      </c>
      <c r="G34" s="177">
        <v>210.29</v>
      </c>
      <c r="H34" s="177">
        <v>4.9950000000000001</v>
      </c>
      <c r="I34" s="177">
        <v>10.484999999999999</v>
      </c>
      <c r="J34" s="177">
        <v>5.88</v>
      </c>
      <c r="K34" s="177">
        <v>5.04</v>
      </c>
      <c r="L34" s="177">
        <v>5.34</v>
      </c>
      <c r="M34" s="177">
        <v>4.2</v>
      </c>
      <c r="N34" s="177">
        <v>3.36</v>
      </c>
      <c r="O34" s="177">
        <v>2.67</v>
      </c>
      <c r="P34" s="177">
        <v>4.2</v>
      </c>
    </row>
    <row r="35" spans="1:16">
      <c r="A35" s="72" t="s">
        <v>1340</v>
      </c>
      <c r="B35" s="175">
        <f t="shared" si="0"/>
        <v>2243.1963999999998</v>
      </c>
      <c r="C35" s="175"/>
      <c r="D35" s="177"/>
      <c r="E35" s="177">
        <v>134.38069999999999</v>
      </c>
      <c r="F35" s="177"/>
      <c r="G35" s="177">
        <v>170.6266</v>
      </c>
      <c r="H35" s="177"/>
      <c r="I35" s="177"/>
      <c r="J35" s="177">
        <v>1938.1891000000001</v>
      </c>
      <c r="K35" s="177"/>
      <c r="L35" s="177"/>
      <c r="M35" s="177"/>
      <c r="N35" s="177"/>
      <c r="O35" s="177"/>
      <c r="P35" s="177"/>
    </row>
    <row r="36" spans="1:16">
      <c r="A36" s="72" t="s">
        <v>1341</v>
      </c>
      <c r="B36" s="175">
        <f t="shared" si="0"/>
        <v>21223.920800000004</v>
      </c>
      <c r="C36" s="175">
        <v>256.24799999999999</v>
      </c>
      <c r="D36" s="177">
        <v>203.78</v>
      </c>
      <c r="E36" s="177">
        <v>47.306100000000001</v>
      </c>
      <c r="F36" s="177">
        <v>164.45779999999999</v>
      </c>
      <c r="G36" s="177">
        <v>116.3377</v>
      </c>
      <c r="H36" s="177">
        <v>15456.8467</v>
      </c>
      <c r="I36" s="177">
        <v>1053.9394</v>
      </c>
      <c r="J36" s="177">
        <v>2122.9106999999999</v>
      </c>
      <c r="K36" s="177">
        <v>56.182499999999997</v>
      </c>
      <c r="L36" s="177">
        <v>1731.6319000000001</v>
      </c>
      <c r="M36" s="177">
        <v>4.2</v>
      </c>
      <c r="N36" s="177">
        <v>3.36</v>
      </c>
      <c r="O36" s="177">
        <v>1.68</v>
      </c>
      <c r="P36" s="177">
        <v>5.04</v>
      </c>
    </row>
    <row r="37" spans="1:16">
      <c r="A37" s="72" t="s">
        <v>1342</v>
      </c>
      <c r="B37" s="175">
        <f t="shared" si="0"/>
        <v>564.43529999999998</v>
      </c>
      <c r="C37" s="175">
        <v>16.95</v>
      </c>
      <c r="D37" s="177">
        <v>79.550299999999993</v>
      </c>
      <c r="E37" s="177">
        <v>11.03</v>
      </c>
      <c r="F37" s="177">
        <v>29.83</v>
      </c>
      <c r="G37" s="177">
        <v>17.64</v>
      </c>
      <c r="H37" s="177">
        <v>17.82</v>
      </c>
      <c r="I37" s="177">
        <v>21.75</v>
      </c>
      <c r="J37" s="177">
        <v>224.29499999999999</v>
      </c>
      <c r="K37" s="177">
        <v>38.06</v>
      </c>
      <c r="L37" s="177">
        <v>13.32</v>
      </c>
      <c r="M37" s="177">
        <v>62.75</v>
      </c>
      <c r="N37" s="177">
        <v>14.73</v>
      </c>
      <c r="O37" s="177">
        <v>14.58</v>
      </c>
      <c r="P37" s="177">
        <v>2.13</v>
      </c>
    </row>
    <row r="38" spans="1:16">
      <c r="A38" s="72" t="s">
        <v>1343</v>
      </c>
      <c r="B38" s="175">
        <f t="shared" si="0"/>
        <v>513.74880000000007</v>
      </c>
      <c r="C38" s="175"/>
      <c r="D38" s="177"/>
      <c r="E38" s="177"/>
      <c r="F38" s="177"/>
      <c r="G38" s="177"/>
      <c r="H38" s="177"/>
      <c r="I38" s="177"/>
      <c r="J38" s="177">
        <v>20</v>
      </c>
      <c r="K38" s="177">
        <v>65</v>
      </c>
      <c r="L38" s="177">
        <v>428.74880000000002</v>
      </c>
      <c r="M38" s="177"/>
      <c r="N38" s="177"/>
      <c r="O38" s="177"/>
      <c r="P38" s="177"/>
    </row>
    <row r="39" spans="1:16">
      <c r="A39" s="72" t="s">
        <v>1344</v>
      </c>
      <c r="B39" s="175"/>
      <c r="C39" s="175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</row>
    <row r="40" spans="1:16">
      <c r="A40" s="72" t="s">
        <v>1345</v>
      </c>
      <c r="B40" s="175"/>
      <c r="C40" s="175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>
      <c r="A41" s="72" t="s">
        <v>1346</v>
      </c>
      <c r="B41" s="175">
        <f t="shared" si="0"/>
        <v>232.5</v>
      </c>
      <c r="C41" s="175"/>
      <c r="D41" s="177"/>
      <c r="E41" s="177"/>
      <c r="F41" s="177"/>
      <c r="G41" s="177"/>
      <c r="H41" s="177">
        <v>232.5</v>
      </c>
      <c r="I41" s="177"/>
      <c r="J41" s="177"/>
      <c r="K41" s="177"/>
      <c r="L41" s="177"/>
      <c r="M41" s="177"/>
      <c r="N41" s="177"/>
      <c r="O41" s="177"/>
      <c r="P41" s="177"/>
    </row>
    <row r="42" spans="1:16">
      <c r="A42" s="72" t="s">
        <v>1347</v>
      </c>
      <c r="B42" s="175">
        <f t="shared" si="0"/>
        <v>82.448499999999996</v>
      </c>
      <c r="C42" s="175">
        <v>82.448499999999996</v>
      </c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</row>
    <row r="43" spans="1:16">
      <c r="A43" s="72" t="s">
        <v>1348</v>
      </c>
      <c r="B43" s="175"/>
      <c r="C43" s="175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</row>
    <row r="44" spans="1:16">
      <c r="A44" s="72" t="s">
        <v>1349</v>
      </c>
      <c r="B44" s="175"/>
      <c r="C44" s="175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</row>
    <row r="45" spans="1:16">
      <c r="A45" s="72" t="s">
        <v>1350</v>
      </c>
      <c r="B45" s="175">
        <f t="shared" si="0"/>
        <v>1961.7520000000002</v>
      </c>
      <c r="C45" s="176">
        <v>39.851999999999997</v>
      </c>
      <c r="D45" s="177"/>
      <c r="E45" s="177"/>
      <c r="F45" s="177">
        <v>1000</v>
      </c>
      <c r="G45" s="177">
        <v>109</v>
      </c>
      <c r="H45" s="177">
        <v>10</v>
      </c>
      <c r="I45" s="177"/>
      <c r="J45" s="177"/>
      <c r="K45" s="177">
        <v>100</v>
      </c>
      <c r="L45" s="177">
        <v>330</v>
      </c>
      <c r="M45" s="177">
        <v>85.9</v>
      </c>
      <c r="N45" s="177">
        <v>47</v>
      </c>
      <c r="O45" s="177">
        <v>240</v>
      </c>
      <c r="P45" s="177"/>
    </row>
    <row r="46" spans="1:16">
      <c r="A46" s="174"/>
    </row>
  </sheetData>
  <mergeCells count="1">
    <mergeCell ref="A2:P2"/>
  </mergeCells>
  <phoneticPr fontId="1" type="noConversion"/>
  <printOptions horizontalCentered="1"/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H14" sqref="H14"/>
    </sheetView>
  </sheetViews>
  <sheetFormatPr defaultRowHeight="13.5"/>
  <cols>
    <col min="1" max="1" width="33.125" style="1" customWidth="1"/>
    <col min="2" max="2" width="14.5" style="1" customWidth="1"/>
    <col min="3" max="3" width="14.375" style="1" customWidth="1"/>
    <col min="4" max="4" width="13.625" style="1" customWidth="1"/>
    <col min="5" max="16384" width="9" style="1"/>
  </cols>
  <sheetData>
    <row r="1" spans="1:4" ht="23.45" customHeight="1">
      <c r="A1" s="74" t="s">
        <v>1351</v>
      </c>
      <c r="B1" s="75"/>
      <c r="C1" s="75"/>
      <c r="D1" s="75"/>
    </row>
    <row r="2" spans="1:4" ht="22.15" customHeight="1">
      <c r="A2" s="166" t="s">
        <v>1352</v>
      </c>
      <c r="B2" s="166"/>
      <c r="C2" s="166"/>
      <c r="D2" s="166"/>
    </row>
    <row r="3" spans="1:4" ht="14.25">
      <c r="A3" s="159" t="s">
        <v>1598</v>
      </c>
      <c r="B3" s="160"/>
      <c r="C3" s="160"/>
      <c r="D3" s="160" t="s">
        <v>1353</v>
      </c>
    </row>
    <row r="4" spans="1:4" ht="27">
      <c r="A4" s="76" t="s">
        <v>1236</v>
      </c>
      <c r="B4" s="5" t="s">
        <v>1354</v>
      </c>
      <c r="C4" s="6" t="s">
        <v>1355</v>
      </c>
      <c r="D4" s="6" t="s">
        <v>56</v>
      </c>
    </row>
    <row r="5" spans="1:4" ht="30" customHeight="1">
      <c r="A5" s="77" t="s">
        <v>1356</v>
      </c>
      <c r="B5" s="78">
        <v>2490</v>
      </c>
      <c r="C5" s="79">
        <v>2784</v>
      </c>
      <c r="D5" s="80">
        <f t="shared" ref="D5:D10" si="0">B5/C5</f>
        <v>0.8943965517241379</v>
      </c>
    </row>
    <row r="6" spans="1:4" ht="30" customHeight="1">
      <c r="A6" s="81" t="s">
        <v>1357</v>
      </c>
      <c r="B6" s="81">
        <v>47</v>
      </c>
      <c r="C6" s="79">
        <v>46</v>
      </c>
      <c r="D6" s="80">
        <f t="shared" si="0"/>
        <v>1.0217391304347827</v>
      </c>
    </row>
    <row r="7" spans="1:4" ht="30" customHeight="1">
      <c r="A7" s="81" t="s">
        <v>1358</v>
      </c>
      <c r="B7" s="81">
        <v>147</v>
      </c>
      <c r="C7" s="79">
        <v>226</v>
      </c>
      <c r="D7" s="80">
        <f t="shared" si="0"/>
        <v>0.65044247787610621</v>
      </c>
    </row>
    <row r="8" spans="1:4" ht="30" customHeight="1">
      <c r="A8" s="81" t="s">
        <v>1359</v>
      </c>
      <c r="B8" s="81">
        <v>2296</v>
      </c>
      <c r="C8" s="79">
        <v>2512</v>
      </c>
      <c r="D8" s="80">
        <f t="shared" si="0"/>
        <v>0.9140127388535032</v>
      </c>
    </row>
    <row r="9" spans="1:4" ht="30" customHeight="1">
      <c r="A9" s="82" t="s">
        <v>1360</v>
      </c>
      <c r="B9" s="83">
        <v>2159</v>
      </c>
      <c r="C9" s="79">
        <v>2230</v>
      </c>
      <c r="D9" s="80">
        <f t="shared" si="0"/>
        <v>0.96816143497757845</v>
      </c>
    </row>
    <row r="10" spans="1:4" ht="30" customHeight="1">
      <c r="A10" s="82" t="s">
        <v>1361</v>
      </c>
      <c r="B10" s="83">
        <v>137</v>
      </c>
      <c r="C10" s="84" t="s">
        <v>1362</v>
      </c>
      <c r="D10" s="80">
        <f t="shared" si="0"/>
        <v>0.48581560283687941</v>
      </c>
    </row>
    <row r="11" spans="1:4">
      <c r="A11"/>
      <c r="B11"/>
      <c r="C11"/>
      <c r="D11"/>
    </row>
    <row r="12" spans="1:4" ht="14.25">
      <c r="A12" s="85" t="s">
        <v>1363</v>
      </c>
      <c r="B12"/>
      <c r="C12"/>
      <c r="D12"/>
    </row>
    <row r="13" spans="1:4" ht="108" customHeight="1">
      <c r="A13" s="167" t="s">
        <v>1364</v>
      </c>
      <c r="B13" s="167"/>
      <c r="C13" s="167"/>
      <c r="D13" s="167"/>
    </row>
    <row r="14" spans="1:4" ht="220.5" customHeight="1">
      <c r="A14" s="168" t="s">
        <v>1599</v>
      </c>
      <c r="B14" s="167"/>
      <c r="C14" s="167"/>
      <c r="D14" s="167"/>
    </row>
  </sheetData>
  <mergeCells count="3">
    <mergeCell ref="A2:D2"/>
    <mergeCell ref="A13:D13"/>
    <mergeCell ref="A14:D14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7"/>
  <sheetViews>
    <sheetView topLeftCell="A7" workbookViewId="0">
      <selection activeCell="I26" sqref="I26"/>
    </sheetView>
  </sheetViews>
  <sheetFormatPr defaultRowHeight="13.5"/>
  <cols>
    <col min="1" max="1" width="39" style="1" customWidth="1"/>
    <col min="2" max="2" width="10.625" style="1" customWidth="1"/>
    <col min="3" max="3" width="10.25" style="1" customWidth="1"/>
    <col min="4" max="4" width="12.125" style="1" customWidth="1"/>
    <col min="5" max="5" width="12.75" style="1" customWidth="1"/>
    <col min="6" max="16384" width="9" style="1"/>
  </cols>
  <sheetData>
    <row r="1" spans="1:6" ht="14.25">
      <c r="A1" s="7" t="s">
        <v>1365</v>
      </c>
    </row>
    <row r="2" spans="1:6" ht="20.25">
      <c r="A2" s="169" t="s">
        <v>1366</v>
      </c>
      <c r="B2" s="169"/>
      <c r="C2" s="169"/>
      <c r="D2" s="169"/>
      <c r="E2" s="169"/>
    </row>
    <row r="3" spans="1:6" ht="14.25">
      <c r="A3" s="159" t="s">
        <v>1598</v>
      </c>
      <c r="B3" s="3"/>
      <c r="E3" s="4" t="s">
        <v>2</v>
      </c>
    </row>
    <row r="4" spans="1:6" ht="40.5">
      <c r="A4" s="70" t="s">
        <v>1367</v>
      </c>
      <c r="B4" s="5" t="s">
        <v>4</v>
      </c>
      <c r="C4" s="6" t="s">
        <v>5</v>
      </c>
      <c r="D4" s="6" t="s">
        <v>6</v>
      </c>
      <c r="E4" s="6" t="s">
        <v>7</v>
      </c>
      <c r="F4" s="1">
        <v>2015</v>
      </c>
    </row>
    <row r="5" spans="1:6" ht="25.9" customHeight="1">
      <c r="A5" s="86" t="s">
        <v>1368</v>
      </c>
      <c r="B5" s="87"/>
      <c r="C5" s="87"/>
      <c r="D5" s="87"/>
      <c r="E5" s="88"/>
    </row>
    <row r="6" spans="1:6" ht="25.9" customHeight="1">
      <c r="A6" s="86" t="s">
        <v>1369</v>
      </c>
      <c r="B6" s="87"/>
      <c r="C6" s="87"/>
      <c r="D6" s="87"/>
      <c r="E6" s="88"/>
    </row>
    <row r="7" spans="1:6" ht="25.9" customHeight="1">
      <c r="A7" s="86" t="s">
        <v>1370</v>
      </c>
      <c r="B7" s="87">
        <v>3000</v>
      </c>
      <c r="C7" s="87">
        <v>2240</v>
      </c>
      <c r="D7" s="89">
        <f>C7/B7</f>
        <v>0.7466666666666667</v>
      </c>
      <c r="E7" s="90">
        <f>C7/F7</f>
        <v>0.85528827796869034</v>
      </c>
      <c r="F7" s="1">
        <v>2619</v>
      </c>
    </row>
    <row r="8" spans="1:6" ht="25.9" customHeight="1">
      <c r="A8" s="86" t="s">
        <v>1371</v>
      </c>
      <c r="B8" s="87">
        <v>12750</v>
      </c>
      <c r="C8" s="87">
        <v>6800</v>
      </c>
      <c r="D8" s="89">
        <f t="shared" ref="D8:D19" si="0">C8/B8</f>
        <v>0.53333333333333333</v>
      </c>
      <c r="E8" s="90">
        <f t="shared" ref="E8:E27" si="1">C8/F8</f>
        <v>2.6973423244744148</v>
      </c>
      <c r="F8" s="1">
        <v>2521</v>
      </c>
    </row>
    <row r="9" spans="1:6" ht="25.9" customHeight="1">
      <c r="A9" s="86" t="s">
        <v>1372</v>
      </c>
      <c r="B9" s="12">
        <v>500</v>
      </c>
      <c r="C9" s="12">
        <v>486</v>
      </c>
      <c r="D9" s="89">
        <f t="shared" si="0"/>
        <v>0.97199999999999998</v>
      </c>
      <c r="E9" s="90">
        <f t="shared" si="1"/>
        <v>1.6363636363636365</v>
      </c>
      <c r="F9" s="1">
        <v>297</v>
      </c>
    </row>
    <row r="10" spans="1:6" ht="25.9" customHeight="1">
      <c r="A10" s="86" t="s">
        <v>1373</v>
      </c>
      <c r="B10" s="12">
        <v>399750</v>
      </c>
      <c r="C10" s="12">
        <v>211804</v>
      </c>
      <c r="D10" s="89">
        <f t="shared" si="0"/>
        <v>0.52984115071919946</v>
      </c>
      <c r="E10" s="90">
        <f t="shared" si="1"/>
        <v>2.5396163069544366</v>
      </c>
      <c r="F10" s="1">
        <v>83400</v>
      </c>
    </row>
    <row r="11" spans="1:6" ht="25.9" customHeight="1">
      <c r="A11" s="86" t="s">
        <v>1374</v>
      </c>
      <c r="B11" s="12"/>
      <c r="C11" s="12"/>
      <c r="D11" s="89"/>
      <c r="E11" s="90"/>
    </row>
    <row r="12" spans="1:6" ht="25.9" customHeight="1">
      <c r="A12" s="86" t="s">
        <v>1375</v>
      </c>
      <c r="B12" s="12">
        <v>1000</v>
      </c>
      <c r="C12" s="12">
        <v>984</v>
      </c>
      <c r="D12" s="89">
        <f t="shared" si="0"/>
        <v>0.98399999999999999</v>
      </c>
      <c r="E12" s="90">
        <f t="shared" si="1"/>
        <v>0.97233201581027673</v>
      </c>
      <c r="F12" s="1">
        <v>1012</v>
      </c>
    </row>
    <row r="13" spans="1:6" ht="25.9" customHeight="1">
      <c r="A13" s="86" t="s">
        <v>1376</v>
      </c>
      <c r="B13" s="12">
        <v>5000</v>
      </c>
      <c r="C13" s="12">
        <v>2347</v>
      </c>
      <c r="D13" s="89">
        <f t="shared" si="0"/>
        <v>0.46939999999999998</v>
      </c>
      <c r="E13" s="90">
        <f t="shared" si="1"/>
        <v>0.5203991130820399</v>
      </c>
      <c r="F13" s="1">
        <v>4510</v>
      </c>
    </row>
    <row r="14" spans="1:6" ht="25.9" customHeight="1">
      <c r="A14" s="86" t="s">
        <v>1377</v>
      </c>
      <c r="B14" s="12"/>
      <c r="C14" s="12"/>
      <c r="D14" s="89"/>
      <c r="E14" s="90"/>
    </row>
    <row r="15" spans="1:6" ht="25.9" customHeight="1">
      <c r="A15" s="86" t="s">
        <v>1378</v>
      </c>
      <c r="B15" s="12"/>
      <c r="C15" s="12"/>
      <c r="D15" s="89"/>
      <c r="E15" s="90"/>
    </row>
    <row r="16" spans="1:6" ht="25.9" customHeight="1">
      <c r="A16" s="86" t="s">
        <v>1379</v>
      </c>
      <c r="B16" s="12">
        <v>2400</v>
      </c>
      <c r="C16" s="12">
        <v>2756</v>
      </c>
      <c r="D16" s="89">
        <f t="shared" si="0"/>
        <v>1.1483333333333334</v>
      </c>
      <c r="E16" s="90">
        <f t="shared" si="1"/>
        <v>1.184866723989682</v>
      </c>
      <c r="F16" s="1">
        <v>2326</v>
      </c>
    </row>
    <row r="17" spans="1:6" ht="25.9" customHeight="1">
      <c r="A17" s="86" t="s">
        <v>1380</v>
      </c>
      <c r="B17" s="12"/>
      <c r="C17" s="12"/>
      <c r="D17" s="89"/>
      <c r="E17" s="90"/>
    </row>
    <row r="18" spans="1:6" ht="25.9" customHeight="1">
      <c r="A18" s="86" t="s">
        <v>1381</v>
      </c>
      <c r="B18" s="12">
        <v>3300</v>
      </c>
      <c r="C18" s="12">
        <v>396</v>
      </c>
      <c r="D18" s="89">
        <f t="shared" si="0"/>
        <v>0.12</v>
      </c>
      <c r="E18" s="90">
        <f t="shared" si="1"/>
        <v>8.6444007858546168E-2</v>
      </c>
      <c r="F18" s="1">
        <v>4581</v>
      </c>
    </row>
    <row r="19" spans="1:6" ht="25.9" customHeight="1">
      <c r="A19" s="70" t="s">
        <v>1382</v>
      </c>
      <c r="B19" s="12">
        <f>SUM(B5:B18)</f>
        <v>427700</v>
      </c>
      <c r="C19" s="12">
        <f>SUM(C5:C18)</f>
        <v>227813</v>
      </c>
      <c r="D19" s="89">
        <f t="shared" si="0"/>
        <v>0.53264671498714056</v>
      </c>
      <c r="E19" s="90">
        <f t="shared" si="1"/>
        <v>2.2496494381134835</v>
      </c>
      <c r="F19" s="1">
        <f>SUM(F7:F18)</f>
        <v>101266</v>
      </c>
    </row>
    <row r="20" spans="1:6" ht="25.9" customHeight="1">
      <c r="A20" s="8" t="s">
        <v>1383</v>
      </c>
      <c r="B20" s="12"/>
      <c r="C20" s="12"/>
      <c r="D20" s="12"/>
      <c r="E20" s="90"/>
    </row>
    <row r="21" spans="1:6" ht="25.9" customHeight="1">
      <c r="A21" s="8" t="s">
        <v>1384</v>
      </c>
      <c r="B21" s="12">
        <v>29290</v>
      </c>
      <c r="C21" s="12">
        <f>SUM(C22:C26)</f>
        <v>115529</v>
      </c>
      <c r="D21" s="12"/>
      <c r="E21" s="90">
        <f t="shared" si="1"/>
        <v>0.4090608126051164</v>
      </c>
      <c r="F21" s="1">
        <f>SUM(F22:F26)</f>
        <v>282425</v>
      </c>
    </row>
    <row r="22" spans="1:6" ht="25.9" customHeight="1">
      <c r="A22" s="91" t="s">
        <v>1385</v>
      </c>
      <c r="B22" s="12"/>
      <c r="C22" s="12">
        <v>6980</v>
      </c>
      <c r="D22" s="12"/>
      <c r="E22" s="90">
        <f t="shared" si="1"/>
        <v>1.2790910756826095</v>
      </c>
      <c r="F22" s="1">
        <v>5457</v>
      </c>
    </row>
    <row r="23" spans="1:6" ht="25.9" customHeight="1">
      <c r="A23" s="91" t="s">
        <v>1386</v>
      </c>
      <c r="B23" s="12"/>
      <c r="C23" s="12"/>
      <c r="D23" s="12"/>
      <c r="E23" s="90"/>
    </row>
    <row r="24" spans="1:6" ht="25.9" customHeight="1">
      <c r="A24" s="91" t="s">
        <v>1387</v>
      </c>
      <c r="B24" s="12">
        <v>29290</v>
      </c>
      <c r="C24" s="12">
        <v>29290</v>
      </c>
      <c r="D24" s="12"/>
      <c r="E24" s="90">
        <f t="shared" si="1"/>
        <v>0.12205336344733037</v>
      </c>
      <c r="F24" s="1">
        <v>239977</v>
      </c>
    </row>
    <row r="25" spans="1:6" ht="25.9" customHeight="1">
      <c r="A25" s="12" t="s">
        <v>1388</v>
      </c>
      <c r="B25" s="12"/>
      <c r="C25" s="12">
        <v>9</v>
      </c>
      <c r="D25" s="12"/>
      <c r="E25" s="90">
        <f t="shared" si="1"/>
        <v>1.3677811550151976E-2</v>
      </c>
      <c r="F25" s="1">
        <v>658</v>
      </c>
    </row>
    <row r="26" spans="1:6" ht="25.9" customHeight="1">
      <c r="A26" s="12" t="s">
        <v>1389</v>
      </c>
      <c r="B26" s="12"/>
      <c r="C26" s="12">
        <v>79250</v>
      </c>
      <c r="D26" s="12"/>
      <c r="E26" s="90">
        <f t="shared" si="1"/>
        <v>2.1812126716758868</v>
      </c>
      <c r="F26" s="1">
        <v>36333</v>
      </c>
    </row>
    <row r="27" spans="1:6" ht="25.9" customHeight="1">
      <c r="A27" s="70" t="s">
        <v>35</v>
      </c>
      <c r="B27" s="12">
        <f>B19+B21</f>
        <v>456990</v>
      </c>
      <c r="C27" s="12">
        <f>C19+C21</f>
        <v>343342</v>
      </c>
      <c r="D27" s="12"/>
      <c r="E27" s="90">
        <f t="shared" si="1"/>
        <v>0.89483985811499356</v>
      </c>
      <c r="F27" s="1">
        <f>F19+F21</f>
        <v>383691</v>
      </c>
    </row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一般公共预算收入决算表</vt:lpstr>
      <vt:lpstr>一般公共预算出决算表</vt:lpstr>
      <vt:lpstr>一般公共预算本级收入决算表</vt:lpstr>
      <vt:lpstr>一般公共预算本级支出决算表</vt:lpstr>
      <vt:lpstr>公共预算本级支出经济分类情况表</vt:lpstr>
      <vt:lpstr>公共预算本级基本支出经济分类表</vt:lpstr>
      <vt:lpstr>转移支付情况表</vt:lpstr>
      <vt:lpstr>本级三公经费支出决算表</vt:lpstr>
      <vt:lpstr>基金收入决算表</vt:lpstr>
      <vt:lpstr>基金支出决算表</vt:lpstr>
      <vt:lpstr>本级基金收入决算表</vt:lpstr>
      <vt:lpstr>本级基金支出决算表</vt:lpstr>
      <vt:lpstr>基金转移支付情况表</vt:lpstr>
      <vt:lpstr>国有资本经营收入决算表</vt:lpstr>
      <vt:lpstr>国有资本支出决算表</vt:lpstr>
      <vt:lpstr>本级国有资本经营收入决算表</vt:lpstr>
      <vt:lpstr>本级国有资本经营支出决算表</vt:lpstr>
      <vt:lpstr>社保基金决算收入表</vt:lpstr>
      <vt:lpstr>社保基金决算支出表</vt:lpstr>
      <vt:lpstr>本级社保基金 决算收入表</vt:lpstr>
      <vt:lpstr>本级社保基金决算支出表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2017-09-13T01:30:38Z</cp:lastPrinted>
  <dcterms:created xsi:type="dcterms:W3CDTF">2006-09-13T11:21:51Z</dcterms:created>
  <dcterms:modified xsi:type="dcterms:W3CDTF">2017-11-13T07:06:37Z</dcterms:modified>
</cp:coreProperties>
</file>